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Udžbenici i DOM 2026-2027\"/>
    </mc:Choice>
  </mc:AlternateContent>
  <xr:revisionPtr revIDLastSave="0" documentId="8_{96F22D58-E16B-4CB2-A60F-50426AB939AE}" xr6:coauthVersionLast="36" xr6:coauthVersionMax="36" xr10:uidLastSave="{00000000-0000-0000-0000-000000000000}"/>
  <bookViews>
    <workbookView xWindow="0" yWindow="0" windowWidth="28800" windowHeight="14025" tabRatio="909" firstSheet="12" activeTab="4" xr2:uid="{00000000-000D-0000-FFFF-FFFF00000000}"/>
  </bookViews>
  <sheets>
    <sheet name="OŠ JOSIPOVAC" sheetId="1" r:id="rId1"/>
    <sheet name="OŠ &quot;RETFALA&quot;" sheetId="2" r:id="rId2"/>
    <sheet name="List1" sheetId="24" r:id="rId3"/>
    <sheet name="OŠ IVANA FILIPOVIĆA" sheetId="3" r:id="rId4"/>
    <sheet name="OŠ VLADIMIRA BECIĆA" sheetId="4" r:id="rId5"/>
    <sheet name="OŠ SVETE ANE" sheetId="5" r:id="rId6"/>
    <sheet name="OŠ FRANJE KREŽME" sheetId="6" r:id="rId7"/>
    <sheet name="OŠ A. MIHANOVIĆA" sheetId="7" r:id="rId8"/>
    <sheet name="OŠ &quot;D. CESARIĆ&quot;" sheetId="8" r:id="rId9"/>
    <sheet name="OŠ VIJENAC" sheetId="9" r:id="rId10"/>
    <sheet name="OŠ F.K. FRANKOPANA" sheetId="23" r:id="rId11"/>
    <sheet name="OŠ &quot;GRIGOR VITEZ&quot;" sheetId="12" r:id="rId12"/>
    <sheet name="OŠ &quot;TIN UJEVIĆ&quot;" sheetId="13" r:id="rId13"/>
    <sheet name="OŠ LJ. GAJA" sheetId="14" r:id="rId14"/>
    <sheet name="OŠ VIŠNJEVAC" sheetId="15" r:id="rId15"/>
    <sheet name="OŠ J. TRUHELKE" sheetId="16" r:id="rId16"/>
    <sheet name="OŠ CVJETNO" sheetId="17" r:id="rId17"/>
    <sheet name="COO I. ŠTARK" sheetId="18" r:id="rId18"/>
    <sheet name="SVI" sheetId="22" r:id="rId19"/>
    <sheet name="OŠ TENJA" sheetId="11" r:id="rId20"/>
  </sheets>
  <definedNames>
    <definedName name="_xlnm._FilterDatabase" localSheetId="17" hidden="1">'COO I. ŠTARK'!$B$3:$G$1019</definedName>
    <definedName name="_xlnm._FilterDatabase" localSheetId="8" hidden="1">'OŠ "D. CESARIĆ"'!$B$3:$G$1025</definedName>
    <definedName name="_xlnm._FilterDatabase" localSheetId="11" hidden="1">'OŠ "GRIGOR VITEZ"'!$B$3:$G$1019</definedName>
    <definedName name="_xlnm._FilterDatabase" localSheetId="1" hidden="1">'OŠ "RETFALA"'!$B$3:$G$1022</definedName>
    <definedName name="_xlnm._FilterDatabase" localSheetId="12" hidden="1">'OŠ "TIN UJEVIĆ"'!$B$3:$G$1019</definedName>
    <definedName name="_xlnm._FilterDatabase" localSheetId="7" hidden="1">'OŠ A. MIHANOVIĆA'!$B$3:$G$1019</definedName>
    <definedName name="_xlnm._FilterDatabase" localSheetId="16" hidden="1">'OŠ CVJETNO'!$B$3:$G$1022</definedName>
    <definedName name="_xlnm._FilterDatabase" localSheetId="6" hidden="1">'OŠ FRANJE KREŽME'!$B$3:$G$1019</definedName>
    <definedName name="_xlnm._FilterDatabase" localSheetId="3" hidden="1">'OŠ IVANA FILIPOVIĆA'!$B$3:$G$1019</definedName>
    <definedName name="_xlnm._FilterDatabase" localSheetId="15" hidden="1">'OŠ J. TRUHELKE'!$B$3:$G$1019</definedName>
    <definedName name="_xlnm._FilterDatabase" localSheetId="0" hidden="1">'OŠ JOSIPOVAC'!$B$3:$G$1023</definedName>
    <definedName name="_xlnm._FilterDatabase" localSheetId="13" hidden="1">'OŠ LJ. GAJA'!$B$3:$G$1019</definedName>
    <definedName name="_xlnm._FilterDatabase" localSheetId="5" hidden="1">'OŠ SVETE ANE'!$B$3:$G$1019</definedName>
    <definedName name="_xlnm._FilterDatabase" localSheetId="19" hidden="1">'OŠ TENJA'!$B$3:$G$1019</definedName>
    <definedName name="_xlnm._FilterDatabase" localSheetId="9" hidden="1">'OŠ VIJENAC'!$B$3:$G$1019</definedName>
    <definedName name="_xlnm._FilterDatabase" localSheetId="14" hidden="1">'OŠ VIŠNJEVAC'!$B$3:$G$1024</definedName>
    <definedName name="_xlnm._FilterDatabase" localSheetId="4" hidden="1">'OŠ VLADIMIRA BECIĆA'!$B$3:$G$192</definedName>
    <definedName name="_xlnm.Print_Titles" localSheetId="17">'COO I. ŠTARK'!$3:$3</definedName>
    <definedName name="_xlnm.Print_Titles" localSheetId="8">'OŠ "D. CESARIĆ"'!$3:$3</definedName>
    <definedName name="_xlnm.Print_Titles" localSheetId="11">'OŠ "GRIGOR VITEZ"'!$3:$3</definedName>
    <definedName name="_xlnm.Print_Titles" localSheetId="1">'OŠ "RETFALA"'!$3:$3</definedName>
    <definedName name="_xlnm.Print_Titles" localSheetId="12">'OŠ "TIN UJEVIĆ"'!$3:$3</definedName>
    <definedName name="_xlnm.Print_Titles" localSheetId="7">'OŠ A. MIHANOVIĆA'!$3:$3</definedName>
    <definedName name="_xlnm.Print_Titles" localSheetId="16">'OŠ CVJETNO'!$3:$3</definedName>
    <definedName name="_xlnm.Print_Titles" localSheetId="6">'OŠ FRANJE KREŽME'!$3:$3</definedName>
    <definedName name="_xlnm.Print_Titles" localSheetId="3">'OŠ IVANA FILIPOVIĆA'!$3:$3</definedName>
    <definedName name="_xlnm.Print_Titles" localSheetId="15">'OŠ J. TRUHELKE'!$3:$3</definedName>
    <definedName name="_xlnm.Print_Titles" localSheetId="0">'OŠ JOSIPOVAC'!$3:$3</definedName>
    <definedName name="_xlnm.Print_Titles" localSheetId="13">'OŠ LJ. GAJA'!$3:$3</definedName>
    <definedName name="_xlnm.Print_Titles" localSheetId="5">'OŠ SVETE ANE'!$3:$3</definedName>
    <definedName name="_xlnm.Print_Titles" localSheetId="19">'OŠ TENJA'!$3:$3</definedName>
    <definedName name="_xlnm.Print_Titles" localSheetId="9">'OŠ VIJENAC'!$3:$3</definedName>
    <definedName name="_xlnm.Print_Titles" localSheetId="14">'OŠ VIŠNJEVAC'!$3:$3</definedName>
    <definedName name="_xlnm.Print_Titles" localSheetId="4">'OŠ VLADIMIRA BECIĆA'!$3:$3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3" i="2" l="1"/>
  <c r="J92" i="2"/>
  <c r="J799" i="5"/>
  <c r="J798" i="5"/>
  <c r="J499" i="5"/>
  <c r="J498" i="5"/>
  <c r="J263" i="5"/>
  <c r="J262" i="5"/>
  <c r="J378" i="5"/>
  <c r="J360" i="5"/>
  <c r="J251" i="5"/>
  <c r="J241" i="5"/>
  <c r="J239" i="5"/>
  <c r="J217" i="5"/>
  <c r="J218" i="5"/>
  <c r="J357" i="5"/>
  <c r="J358" i="5"/>
  <c r="J33" i="5"/>
  <c r="J9" i="5"/>
  <c r="J427" i="5"/>
  <c r="J929" i="5"/>
  <c r="J930" i="5"/>
  <c r="J931" i="5"/>
  <c r="J928" i="5"/>
  <c r="J772" i="5"/>
  <c r="J771" i="5"/>
  <c r="J379" i="17"/>
  <c r="J371" i="17"/>
  <c r="J367" i="17"/>
  <c r="J360" i="17"/>
  <c r="J357" i="17"/>
  <c r="J306" i="17"/>
  <c r="J305" i="17"/>
  <c r="J260" i="17"/>
  <c r="J149" i="17"/>
  <c r="J135" i="17"/>
  <c r="J91" i="17"/>
  <c r="J7" i="17"/>
  <c r="J866" i="11"/>
  <c r="J708" i="11"/>
  <c r="J566" i="11"/>
  <c r="J420" i="11"/>
  <c r="J522" i="6"/>
  <c r="J376" i="6"/>
  <c r="J368" i="6"/>
  <c r="J364" i="6"/>
  <c r="J713" i="8"/>
  <c r="J568" i="8"/>
  <c r="J420" i="8"/>
  <c r="J302" i="8"/>
  <c r="J250" i="8"/>
  <c r="J249" i="8" s="1"/>
  <c r="J258" i="8"/>
  <c r="J257" i="8" s="1"/>
  <c r="J213" i="8"/>
  <c r="J196" i="8" s="1"/>
  <c r="J94" i="8"/>
  <c r="J962" i="8"/>
  <c r="J961" i="8" s="1"/>
  <c r="J890" i="8"/>
  <c r="J833" i="8"/>
  <c r="J804" i="8"/>
  <c r="J803" i="8" s="1"/>
  <c r="J723" i="8"/>
  <c r="J647" i="8"/>
  <c r="J646" i="8" s="1"/>
  <c r="J578" i="8"/>
  <c r="J498" i="8"/>
  <c r="J376" i="8"/>
  <c r="J368" i="8"/>
  <c r="J438" i="8"/>
  <c r="J426" i="8"/>
  <c r="J430" i="8"/>
  <c r="J332" i="8"/>
  <c r="J320" i="8"/>
  <c r="J140" i="8"/>
  <c r="J258" i="6"/>
  <c r="J246" i="6"/>
  <c r="J30" i="8"/>
  <c r="J94" i="15"/>
  <c r="J214" i="15"/>
  <c r="J257" i="15"/>
  <c r="J506" i="11"/>
  <c r="J507" i="11"/>
  <c r="J376" i="11"/>
  <c r="J377" i="11"/>
  <c r="J368" i="11"/>
  <c r="J369" i="11"/>
  <c r="J258" i="11"/>
  <c r="J259" i="11"/>
  <c r="J250" i="11"/>
  <c r="J251" i="11"/>
  <c r="J246" i="11"/>
  <c r="J34" i="11"/>
  <c r="J258" i="2"/>
  <c r="J259" i="2"/>
  <c r="J260" i="2"/>
  <c r="J261" i="2"/>
  <c r="J262" i="2"/>
  <c r="J251" i="2"/>
  <c r="J252" i="2"/>
  <c r="J253" i="2"/>
  <c r="J254" i="2"/>
  <c r="J255" i="2"/>
  <c r="J256" i="2"/>
  <c r="J257" i="2"/>
  <c r="J243" i="2"/>
  <c r="J201" i="2"/>
  <c r="J252" i="14"/>
  <c r="J142" i="2"/>
  <c r="J143" i="2"/>
  <c r="J144" i="2"/>
  <c r="J145" i="2"/>
  <c r="J146" i="2"/>
  <c r="J147" i="2"/>
  <c r="J148" i="2"/>
  <c r="J149" i="2"/>
  <c r="J33" i="2"/>
  <c r="J7" i="2"/>
  <c r="J505" i="16"/>
  <c r="J506" i="16"/>
  <c r="J375" i="16"/>
  <c r="J376" i="16"/>
  <c r="J764" i="15"/>
  <c r="J480" i="15"/>
  <c r="J312" i="15"/>
  <c r="J313" i="15"/>
  <c r="J362" i="15"/>
  <c r="J311" i="15"/>
  <c r="J310" i="15"/>
  <c r="J382" i="15"/>
  <c r="J381" i="15"/>
  <c r="J258" i="15"/>
  <c r="J368" i="16"/>
  <c r="J367" i="16" s="1"/>
  <c r="J254" i="16"/>
  <c r="J253" i="16" s="1"/>
  <c r="J258" i="16"/>
  <c r="J257" i="16" s="1"/>
  <c r="J148" i="16"/>
  <c r="J10" i="16"/>
  <c r="J645" i="15"/>
  <c r="J626" i="15"/>
  <c r="J922" i="15"/>
  <c r="J938" i="15"/>
  <c r="J719" i="15"/>
  <c r="J1018" i="18"/>
  <c r="J1017" i="18"/>
  <c r="J1016" i="18"/>
  <c r="J1015" i="18"/>
  <c r="J1014" i="18"/>
  <c r="J1013" i="18"/>
  <c r="J1012" i="18"/>
  <c r="J1011" i="18"/>
  <c r="J1010" i="18"/>
  <c r="J1009" i="18"/>
  <c r="J1008" i="18"/>
  <c r="J1007" i="18"/>
  <c r="J1006" i="18"/>
  <c r="J1005" i="18"/>
  <c r="J1004" i="18"/>
  <c r="J1003" i="18"/>
  <c r="J1002" i="18"/>
  <c r="J1000" i="18"/>
  <c r="J999" i="18"/>
  <c r="J998" i="18"/>
  <c r="J995" i="18" s="1"/>
  <c r="J997" i="18"/>
  <c r="J996" i="18"/>
  <c r="J994" i="18"/>
  <c r="J991" i="18" s="1"/>
  <c r="J993" i="18"/>
  <c r="J992" i="18"/>
  <c r="J990" i="18"/>
  <c r="J988" i="18"/>
  <c r="J986" i="18"/>
  <c r="J984" i="18"/>
  <c r="J983" i="18" s="1"/>
  <c r="J982" i="18"/>
  <c r="J981" i="18"/>
  <c r="J980" i="18"/>
  <c r="J979" i="18" s="1"/>
  <c r="J978" i="18"/>
  <c r="J976" i="18"/>
  <c r="J975" i="18"/>
  <c r="J974" i="18"/>
  <c r="J973" i="18"/>
  <c r="J972" i="18"/>
  <c r="J971" i="18"/>
  <c r="J970" i="18"/>
  <c r="J969" i="18"/>
  <c r="J968" i="18"/>
  <c r="J967" i="18"/>
  <c r="J966" i="18"/>
  <c r="J965" i="18"/>
  <c r="J964" i="18"/>
  <c r="J963" i="18"/>
  <c r="J962" i="18"/>
  <c r="J961" i="18"/>
  <c r="J960" i="18"/>
  <c r="J959" i="18"/>
  <c r="J958" i="18"/>
  <c r="J955" i="18" s="1"/>
  <c r="J954" i="18"/>
  <c r="J953" i="18"/>
  <c r="J952" i="18"/>
  <c r="J950" i="18"/>
  <c r="J948" i="18"/>
  <c r="J947" i="18" s="1"/>
  <c r="J946" i="18"/>
  <c r="J945" i="18"/>
  <c r="J944" i="18"/>
  <c r="J943" i="18" s="1"/>
  <c r="J942" i="18"/>
  <c r="J940" i="18"/>
  <c r="J939" i="18"/>
  <c r="J938" i="18"/>
  <c r="J937" i="18"/>
  <c r="J936" i="18"/>
  <c r="J935" i="18"/>
  <c r="J934" i="18"/>
  <c r="J932" i="18"/>
  <c r="J931" i="18"/>
  <c r="J930" i="18"/>
  <c r="J927" i="18" s="1"/>
  <c r="J929" i="18"/>
  <c r="J928" i="18"/>
  <c r="J926" i="18"/>
  <c r="J924" i="18"/>
  <c r="J922" i="18"/>
  <c r="J921" i="18"/>
  <c r="J920" i="18"/>
  <c r="J919" i="18" s="1"/>
  <c r="J918" i="18"/>
  <c r="J916" i="18"/>
  <c r="J915" i="18" s="1"/>
  <c r="J914" i="18"/>
  <c r="J913" i="18"/>
  <c r="J912" i="18"/>
  <c r="J911" i="18" s="1"/>
  <c r="J910" i="18"/>
  <c r="J908" i="18"/>
  <c r="J907" i="18"/>
  <c r="J906" i="18"/>
  <c r="J904" i="18"/>
  <c r="J903" i="18"/>
  <c r="J902" i="18"/>
  <c r="J899" i="18" s="1"/>
  <c r="J901" i="18"/>
  <c r="J900" i="18"/>
  <c r="J898" i="18"/>
  <c r="J895" i="18" s="1"/>
  <c r="J897" i="18"/>
  <c r="J896" i="18"/>
  <c r="J894" i="18"/>
  <c r="J891" i="18" s="1"/>
  <c r="J893" i="18"/>
  <c r="J892" i="18"/>
  <c r="J890" i="18"/>
  <c r="J887" i="18" s="1"/>
  <c r="J889" i="18"/>
  <c r="J888" i="18"/>
  <c r="J886" i="18"/>
  <c r="J883" i="18" s="1"/>
  <c r="J885" i="18"/>
  <c r="J884" i="18"/>
  <c r="J882" i="18"/>
  <c r="J879" i="18" s="1"/>
  <c r="J881" i="18"/>
  <c r="J880" i="18"/>
  <c r="J878" i="18"/>
  <c r="J875" i="18" s="1"/>
  <c r="J877" i="18"/>
  <c r="J876" i="18"/>
  <c r="J874" i="18"/>
  <c r="J871" i="18" s="1"/>
  <c r="J873" i="18"/>
  <c r="J872" i="18"/>
  <c r="J870" i="18"/>
  <c r="J867" i="18" s="1"/>
  <c r="J869" i="18"/>
  <c r="J868" i="18"/>
  <c r="J864" i="18"/>
  <c r="J861" i="18" s="1"/>
  <c r="J863" i="18"/>
  <c r="J862" i="18"/>
  <c r="J860" i="18"/>
  <c r="J857" i="18" s="1"/>
  <c r="J859" i="18"/>
  <c r="J858" i="18"/>
  <c r="J856" i="18"/>
  <c r="J853" i="18" s="1"/>
  <c r="J855" i="18"/>
  <c r="J854" i="18"/>
  <c r="J852" i="18"/>
  <c r="J849" i="18" s="1"/>
  <c r="J851" i="18"/>
  <c r="J850" i="18"/>
  <c r="J848" i="18"/>
  <c r="J846" i="18"/>
  <c r="J845" i="18" s="1"/>
  <c r="J844" i="18"/>
  <c r="J843" i="18"/>
  <c r="J842" i="18"/>
  <c r="J840" i="18"/>
  <c r="J839" i="18"/>
  <c r="J838" i="18"/>
  <c r="J837" i="18"/>
  <c r="J836" i="18"/>
  <c r="J835" i="18"/>
  <c r="J834" i="18"/>
  <c r="J833" i="18" s="1"/>
  <c r="J832" i="18"/>
  <c r="J831" i="18"/>
  <c r="J830" i="18"/>
  <c r="J828" i="18"/>
  <c r="J826" i="18"/>
  <c r="J825" i="18" s="1"/>
  <c r="J824" i="18"/>
  <c r="J823" i="18"/>
  <c r="J822" i="18"/>
  <c r="J821" i="18" s="1"/>
  <c r="J820" i="18"/>
  <c r="J818" i="18"/>
  <c r="J817" i="18"/>
  <c r="J816" i="18"/>
  <c r="J815" i="18"/>
  <c r="J814" i="18"/>
  <c r="J813" i="18"/>
  <c r="J812" i="18"/>
  <c r="J811" i="18"/>
  <c r="J810" i="18"/>
  <c r="J809" i="18"/>
  <c r="J808" i="18"/>
  <c r="J807" i="18"/>
  <c r="J806" i="18"/>
  <c r="J805" i="18"/>
  <c r="J804" i="18"/>
  <c r="J803" i="18"/>
  <c r="J802" i="18"/>
  <c r="J801" i="18"/>
  <c r="J800" i="18"/>
  <c r="J797" i="18" s="1"/>
  <c r="J796" i="18"/>
  <c r="J795" i="18"/>
  <c r="J794" i="18"/>
  <c r="J792" i="18"/>
  <c r="J790" i="18"/>
  <c r="J789" i="18" s="1"/>
  <c r="J788" i="18"/>
  <c r="J787" i="18"/>
  <c r="J786" i="18"/>
  <c r="J785" i="18" s="1"/>
  <c r="J784" i="18"/>
  <c r="J782" i="18"/>
  <c r="J781" i="18"/>
  <c r="J780" i="18"/>
  <c r="J779" i="18"/>
  <c r="J778" i="18"/>
  <c r="J777" i="18"/>
  <c r="J776" i="18"/>
  <c r="J774" i="18"/>
  <c r="J773" i="18"/>
  <c r="J772" i="18"/>
  <c r="J769" i="18" s="1"/>
  <c r="J771" i="18"/>
  <c r="J770" i="18"/>
  <c r="J768" i="18"/>
  <c r="J766" i="18"/>
  <c r="J764" i="18"/>
  <c r="J763" i="18"/>
  <c r="J762" i="18"/>
  <c r="J761" i="18" s="1"/>
  <c r="J760" i="18"/>
  <c r="J758" i="18"/>
  <c r="J757" i="18" s="1"/>
  <c r="J756" i="18"/>
  <c r="J755" i="18"/>
  <c r="J754" i="18"/>
  <c r="J753" i="18" s="1"/>
  <c r="J752" i="18"/>
  <c r="J750" i="18"/>
  <c r="J749" i="18"/>
  <c r="J748" i="18"/>
  <c r="J746" i="18"/>
  <c r="J745" i="18"/>
  <c r="J744" i="18"/>
  <c r="J741" i="18" s="1"/>
  <c r="J743" i="18"/>
  <c r="J742" i="18"/>
  <c r="J740" i="18"/>
  <c r="J737" i="18" s="1"/>
  <c r="J739" i="18"/>
  <c r="J738" i="18"/>
  <c r="J736" i="18"/>
  <c r="J733" i="18" s="1"/>
  <c r="J735" i="18"/>
  <c r="J734" i="18"/>
  <c r="J732" i="18"/>
  <c r="J729" i="18" s="1"/>
  <c r="J731" i="18"/>
  <c r="J730" i="18"/>
  <c r="J728" i="18"/>
  <c r="J725" i="18" s="1"/>
  <c r="J727" i="18"/>
  <c r="J726" i="18"/>
  <c r="J724" i="18"/>
  <c r="J721" i="18" s="1"/>
  <c r="J723" i="18"/>
  <c r="J722" i="18"/>
  <c r="J720" i="18"/>
  <c r="J717" i="18" s="1"/>
  <c r="J719" i="18"/>
  <c r="J718" i="18"/>
  <c r="J716" i="18"/>
  <c r="J713" i="18" s="1"/>
  <c r="J715" i="18"/>
  <c r="J714" i="18"/>
  <c r="J712" i="18"/>
  <c r="J709" i="18" s="1"/>
  <c r="J711" i="18"/>
  <c r="J710" i="18"/>
  <c r="J706" i="18"/>
  <c r="J703" i="18" s="1"/>
  <c r="J705" i="18"/>
  <c r="J704" i="18"/>
  <c r="J702" i="18"/>
  <c r="J699" i="18" s="1"/>
  <c r="J701" i="18"/>
  <c r="J700" i="18"/>
  <c r="J698" i="18"/>
  <c r="J695" i="18" s="1"/>
  <c r="J697" i="18"/>
  <c r="J696" i="18"/>
  <c r="J694" i="18"/>
  <c r="J691" i="18" s="1"/>
  <c r="J690" i="18"/>
  <c r="J689" i="18"/>
  <c r="J688" i="18"/>
  <c r="J687" i="18" s="1"/>
  <c r="J686" i="18"/>
  <c r="J684" i="18"/>
  <c r="J683" i="18"/>
  <c r="J682" i="18"/>
  <c r="J681" i="18"/>
  <c r="J680" i="18"/>
  <c r="J679" i="18"/>
  <c r="J678" i="18"/>
  <c r="J677" i="18"/>
  <c r="J676" i="18"/>
  <c r="J675" i="18"/>
  <c r="J674" i="18"/>
  <c r="J673" i="18"/>
  <c r="J672" i="18"/>
  <c r="J671" i="18"/>
  <c r="J670" i="18"/>
  <c r="J668" i="18"/>
  <c r="J667" i="18"/>
  <c r="J666" i="18"/>
  <c r="J663" i="18" s="1"/>
  <c r="J665" i="18"/>
  <c r="J664" i="18"/>
  <c r="J662" i="18"/>
  <c r="J659" i="18" s="1"/>
  <c r="J661" i="18"/>
  <c r="J660" i="18"/>
  <c r="J658" i="18"/>
  <c r="J655" i="18" s="1"/>
  <c r="J657" i="18"/>
  <c r="J656" i="18"/>
  <c r="J654" i="18"/>
  <c r="J651" i="18" s="1"/>
  <c r="J653" i="18"/>
  <c r="J652" i="18"/>
  <c r="J650" i="18"/>
  <c r="J647" i="18" s="1"/>
  <c r="J649" i="18"/>
  <c r="J648" i="18"/>
  <c r="J646" i="18"/>
  <c r="J643" i="18" s="1"/>
  <c r="J642" i="18"/>
  <c r="J641" i="18"/>
  <c r="J640" i="18"/>
  <c r="J639" i="18" s="1"/>
  <c r="J638" i="18"/>
  <c r="J636" i="18"/>
  <c r="J635" i="18"/>
  <c r="J634" i="18"/>
  <c r="J633" i="18"/>
  <c r="J632" i="18"/>
  <c r="J631" i="18"/>
  <c r="J630" i="18"/>
  <c r="J629" i="18"/>
  <c r="J628" i="18"/>
  <c r="J627" i="18"/>
  <c r="J626" i="18"/>
  <c r="J625" i="18"/>
  <c r="J624" i="18"/>
  <c r="J623" i="18"/>
  <c r="J622" i="18"/>
  <c r="J620" i="18"/>
  <c r="J619" i="18"/>
  <c r="J618" i="18"/>
  <c r="J615" i="18" s="1"/>
  <c r="J617" i="18"/>
  <c r="J616" i="18"/>
  <c r="J614" i="18"/>
  <c r="J612" i="18"/>
  <c r="J610" i="18"/>
  <c r="J609" i="18"/>
  <c r="J608" i="18"/>
  <c r="J607" i="18" s="1"/>
  <c r="J606" i="18"/>
  <c r="J605" i="18"/>
  <c r="J604" i="18"/>
  <c r="J602" i="18"/>
  <c r="J600" i="18"/>
  <c r="J599" i="18" s="1"/>
  <c r="J598" i="18"/>
  <c r="J597" i="18"/>
  <c r="J596" i="18"/>
  <c r="J595" i="18" s="1"/>
  <c r="J594" i="18"/>
  <c r="J593" i="18"/>
  <c r="J592" i="18"/>
  <c r="J591" i="18" s="1"/>
  <c r="J590" i="18"/>
  <c r="J589" i="18"/>
  <c r="J588" i="18"/>
  <c r="J587" i="18" s="1"/>
  <c r="J586" i="18"/>
  <c r="J585" i="18"/>
  <c r="J584" i="18"/>
  <c r="J583" i="18" s="1"/>
  <c r="J582" i="18"/>
  <c r="J581" i="18"/>
  <c r="J580" i="18"/>
  <c r="J579" i="18" s="1"/>
  <c r="J578" i="18"/>
  <c r="J577" i="18"/>
  <c r="J576" i="18"/>
  <c r="J575" i="18" s="1"/>
  <c r="J574" i="18"/>
  <c r="J573" i="18"/>
  <c r="J572" i="18"/>
  <c r="J571" i="18" s="1"/>
  <c r="J570" i="18"/>
  <c r="J569" i="18"/>
  <c r="J568" i="18"/>
  <c r="J567" i="18" s="1"/>
  <c r="J564" i="18"/>
  <c r="J563" i="18"/>
  <c r="J562" i="18"/>
  <c r="J561" i="18" s="1"/>
  <c r="J560" i="18"/>
  <c r="J559" i="18"/>
  <c r="J558" i="18"/>
  <c r="J557" i="18" s="1"/>
  <c r="J556" i="18"/>
  <c r="J555" i="18"/>
  <c r="J554" i="18"/>
  <c r="J553" i="18" s="1"/>
  <c r="J552" i="18"/>
  <c r="J549" i="18"/>
  <c r="J548" i="18"/>
  <c r="J545" i="18" s="1"/>
  <c r="J547" i="18"/>
  <c r="J546" i="18"/>
  <c r="J544" i="18"/>
  <c r="J542" i="18"/>
  <c r="J540" i="18"/>
  <c r="J539" i="18"/>
  <c r="J538" i="18"/>
  <c r="J537" i="18" s="1"/>
  <c r="J536" i="18"/>
  <c r="J535" i="18"/>
  <c r="J534" i="18"/>
  <c r="J532" i="18"/>
  <c r="J531" i="18"/>
  <c r="J530" i="18"/>
  <c r="J529" i="18" s="1"/>
  <c r="J528" i="18"/>
  <c r="J526" i="18"/>
  <c r="J525" i="18" s="1"/>
  <c r="J524" i="18"/>
  <c r="J523" i="18"/>
  <c r="J522" i="18"/>
  <c r="J521" i="18" s="1"/>
  <c r="J520" i="18"/>
  <c r="J519" i="18"/>
  <c r="J518" i="18"/>
  <c r="J517" i="18" s="1"/>
  <c r="J516" i="18"/>
  <c r="J515" i="18"/>
  <c r="J514" i="18"/>
  <c r="J513" i="18" s="1"/>
  <c r="J512" i="18"/>
  <c r="J511" i="18"/>
  <c r="J510" i="18"/>
  <c r="J509" i="18" s="1"/>
  <c r="J508" i="18"/>
  <c r="J505" i="18"/>
  <c r="J504" i="18"/>
  <c r="J501" i="18" s="1"/>
  <c r="J500" i="18"/>
  <c r="J497" i="18"/>
  <c r="J496" i="18"/>
  <c r="J493" i="18" s="1"/>
  <c r="J495" i="18"/>
  <c r="J494" i="18"/>
  <c r="J492" i="18"/>
  <c r="J490" i="18"/>
  <c r="J489" i="18" s="1"/>
  <c r="J488" i="18"/>
  <c r="J487" i="18"/>
  <c r="J486" i="18"/>
  <c r="J484" i="18"/>
  <c r="J483" i="18"/>
  <c r="J482" i="18"/>
  <c r="J481" i="18" s="1"/>
  <c r="J480" i="18"/>
  <c r="J479" i="18"/>
  <c r="J478" i="18"/>
  <c r="J476" i="18"/>
  <c r="J474" i="18"/>
  <c r="J473" i="18" s="1"/>
  <c r="J472" i="18"/>
  <c r="J471" i="18"/>
  <c r="J470" i="18"/>
  <c r="J469" i="18" s="1"/>
  <c r="J468" i="18"/>
  <c r="J466" i="18"/>
  <c r="J465" i="18"/>
  <c r="J464" i="18"/>
  <c r="J463" i="18"/>
  <c r="J462" i="18"/>
  <c r="J461" i="18"/>
  <c r="J460" i="18"/>
  <c r="J458" i="18"/>
  <c r="J457" i="18"/>
  <c r="J456" i="18"/>
  <c r="J453" i="18" s="1"/>
  <c r="J454" i="18"/>
  <c r="J452" i="18"/>
  <c r="J451" i="18"/>
  <c r="J449" i="18" s="1"/>
  <c r="J450" i="18"/>
  <c r="J448" i="18"/>
  <c r="J447" i="18"/>
  <c r="J445" i="18" s="1"/>
  <c r="J446" i="18"/>
  <c r="J444" i="18"/>
  <c r="J443" i="18"/>
  <c r="J441" i="18" s="1"/>
  <c r="J442" i="18"/>
  <c r="J440" i="18"/>
  <c r="J439" i="18"/>
  <c r="J437" i="18" s="1"/>
  <c r="J438" i="18"/>
  <c r="J436" i="18"/>
  <c r="J435" i="18"/>
  <c r="J433" i="18" s="1"/>
  <c r="J434" i="18"/>
  <c r="J432" i="18"/>
  <c r="J431" i="18"/>
  <c r="J429" i="18" s="1"/>
  <c r="J430" i="18"/>
  <c r="J428" i="18"/>
  <c r="J427" i="18"/>
  <c r="J425" i="18" s="1"/>
  <c r="J426" i="18"/>
  <c r="J424" i="18"/>
  <c r="J423" i="18"/>
  <c r="J422" i="18"/>
  <c r="J421" i="18" s="1"/>
  <c r="J418" i="18"/>
  <c r="J417" i="18"/>
  <c r="J415" i="18" s="1"/>
  <c r="J416" i="18"/>
  <c r="J414" i="18"/>
  <c r="J413" i="18"/>
  <c r="J411" i="18" s="1"/>
  <c r="J412" i="18"/>
  <c r="J410" i="18"/>
  <c r="J409" i="18"/>
  <c r="J407" i="18" s="1"/>
  <c r="J408" i="18"/>
  <c r="J406" i="18"/>
  <c r="J403" i="18"/>
  <c r="J402" i="18"/>
  <c r="J401" i="18"/>
  <c r="J400" i="18"/>
  <c r="J399" i="18"/>
  <c r="J398" i="18"/>
  <c r="J396" i="18"/>
  <c r="J395" i="18"/>
  <c r="J394" i="18"/>
  <c r="J391" i="18" s="1"/>
  <c r="J392" i="18"/>
  <c r="J390" i="18"/>
  <c r="J389" i="18"/>
  <c r="J387" i="18" s="1"/>
  <c r="J388" i="18"/>
  <c r="J386" i="18"/>
  <c r="J385" i="18"/>
  <c r="J383" i="18" s="1"/>
  <c r="J384" i="18"/>
  <c r="J382" i="18"/>
  <c r="J380" i="18"/>
  <c r="J379" i="18" s="1"/>
  <c r="J378" i="18"/>
  <c r="J375" i="18"/>
  <c r="J374" i="18"/>
  <c r="J371" i="18" s="1"/>
  <c r="J370" i="18"/>
  <c r="J367" i="18"/>
  <c r="J366" i="18"/>
  <c r="J363" i="18" s="1"/>
  <c r="J365" i="18"/>
  <c r="J364" i="18"/>
  <c r="J362" i="18"/>
  <c r="J359" i="18" s="1"/>
  <c r="J361" i="18"/>
  <c r="J360" i="18"/>
  <c r="J358" i="18"/>
  <c r="J355" i="18" s="1"/>
  <c r="J357" i="18"/>
  <c r="J356" i="18"/>
  <c r="J354" i="18"/>
  <c r="J351" i="18" s="1"/>
  <c r="J352" i="18"/>
  <c r="J350" i="18"/>
  <c r="J349" i="18"/>
  <c r="J347" i="18" s="1"/>
  <c r="J348" i="18"/>
  <c r="J346" i="18"/>
  <c r="J344" i="18"/>
  <c r="J343" i="18" s="1"/>
  <c r="J342" i="18"/>
  <c r="J340" i="18"/>
  <c r="J339" i="18"/>
  <c r="J338" i="18"/>
  <c r="J337" i="18"/>
  <c r="J336" i="18"/>
  <c r="J335" i="18"/>
  <c r="J334" i="18"/>
  <c r="J333" i="18"/>
  <c r="J332" i="18"/>
  <c r="J331" i="18"/>
  <c r="J330" i="18"/>
  <c r="J329" i="18"/>
  <c r="J328" i="18"/>
  <c r="J327" i="18"/>
  <c r="J326" i="18"/>
  <c r="J325" i="18"/>
  <c r="J324" i="18"/>
  <c r="J323" i="18"/>
  <c r="J322" i="18"/>
  <c r="J321" i="18"/>
  <c r="J320" i="18"/>
  <c r="J319" i="18"/>
  <c r="J318" i="18"/>
  <c r="J317" i="18"/>
  <c r="J316" i="18"/>
  <c r="J315" i="18"/>
  <c r="J314" i="18"/>
  <c r="J313" i="18"/>
  <c r="J312" i="18"/>
  <c r="J311" i="18"/>
  <c r="J310" i="18"/>
  <c r="J309" i="18"/>
  <c r="J308" i="18"/>
  <c r="J307" i="18"/>
  <c r="J306" i="18"/>
  <c r="J304" i="18"/>
  <c r="J303" i="18"/>
  <c r="J300" i="18"/>
  <c r="J297" i="18" s="1"/>
  <c r="J299" i="18"/>
  <c r="J298" i="18"/>
  <c r="J296" i="18"/>
  <c r="J293" i="18" s="1"/>
  <c r="J295" i="18"/>
  <c r="J294" i="18"/>
  <c r="J292" i="18"/>
  <c r="J289" i="18" s="1"/>
  <c r="J291" i="18"/>
  <c r="J290" i="18"/>
  <c r="J288" i="18"/>
  <c r="J285" i="18" s="1"/>
  <c r="J284" i="18"/>
  <c r="J283" i="18"/>
  <c r="J282" i="18"/>
  <c r="J281" i="18" s="1"/>
  <c r="J280" i="18"/>
  <c r="J277" i="18"/>
  <c r="J276" i="18"/>
  <c r="J273" i="18" s="1"/>
  <c r="J275" i="18"/>
  <c r="J274" i="18"/>
  <c r="J272" i="18"/>
  <c r="J269" i="18" s="1"/>
  <c r="J271" i="18"/>
  <c r="J270" i="18"/>
  <c r="J268" i="18"/>
  <c r="J265" i="18" s="1"/>
  <c r="J267" i="18"/>
  <c r="J266" i="18"/>
  <c r="J264" i="18"/>
  <c r="J262" i="18"/>
  <c r="J260" i="18"/>
  <c r="J257" i="18" s="1"/>
  <c r="J256" i="18"/>
  <c r="J253" i="18" s="1"/>
  <c r="J252" i="18"/>
  <c r="J249" i="18"/>
  <c r="J248" i="18"/>
  <c r="J247" i="18"/>
  <c r="J246" i="18"/>
  <c r="J245" i="18"/>
  <c r="J244" i="18"/>
  <c r="J243" i="18"/>
  <c r="J242" i="18"/>
  <c r="J241" i="18"/>
  <c r="J240" i="18"/>
  <c r="J239" i="18"/>
  <c r="J238" i="18"/>
  <c r="J237" i="18"/>
  <c r="J236" i="18"/>
  <c r="J234" i="18"/>
  <c r="J233" i="18"/>
  <c r="J232" i="18"/>
  <c r="J229" i="18" s="1"/>
  <c r="J230" i="18"/>
  <c r="J228" i="18"/>
  <c r="J226" i="18"/>
  <c r="J224" i="18"/>
  <c r="J222" i="18"/>
  <c r="J221" i="18"/>
  <c r="J220" i="18"/>
  <c r="J219" i="18"/>
  <c r="J218" i="18"/>
  <c r="J217" i="18"/>
  <c r="J216" i="18"/>
  <c r="J215" i="18"/>
  <c r="J214" i="18"/>
  <c r="J213" i="18"/>
  <c r="J212" i="18"/>
  <c r="J211" i="18"/>
  <c r="J210" i="18"/>
  <c r="J209" i="18"/>
  <c r="J208" i="18"/>
  <c r="J207" i="18"/>
  <c r="J206" i="18"/>
  <c r="J205" i="18"/>
  <c r="J204" i="18"/>
  <c r="J203" i="18"/>
  <c r="J202" i="18"/>
  <c r="J201" i="18"/>
  <c r="J200" i="18"/>
  <c r="J198" i="18"/>
  <c r="J197" i="18"/>
  <c r="J194" i="18"/>
  <c r="J191" i="18" s="1"/>
  <c r="J193" i="18"/>
  <c r="J192" i="18"/>
  <c r="J190" i="18"/>
  <c r="J187" i="18" s="1"/>
  <c r="J189" i="18"/>
  <c r="J188" i="18"/>
  <c r="J186" i="18"/>
  <c r="J183" i="18" s="1"/>
  <c r="J185" i="18"/>
  <c r="J184" i="18"/>
  <c r="J182" i="18"/>
  <c r="J179" i="18" s="1"/>
  <c r="J178" i="18"/>
  <c r="J177" i="18"/>
  <c r="J176" i="18"/>
  <c r="J174" i="18"/>
  <c r="J171" i="18"/>
  <c r="J170" i="18"/>
  <c r="J167" i="18" s="1"/>
  <c r="J169" i="18"/>
  <c r="J168" i="18"/>
  <c r="J166" i="18"/>
  <c r="J163" i="18" s="1"/>
  <c r="J165" i="18"/>
  <c r="J164" i="18"/>
  <c r="J162" i="18"/>
  <c r="J159" i="18" s="1"/>
  <c r="J161" i="18"/>
  <c r="J160" i="18"/>
  <c r="J158" i="18"/>
  <c r="J155" i="18" s="1"/>
  <c r="J157" i="18"/>
  <c r="J156" i="18"/>
  <c r="J154" i="18"/>
  <c r="J151" i="18" s="1"/>
  <c r="J153" i="18"/>
  <c r="J152" i="18"/>
  <c r="J150" i="18"/>
  <c r="J147" i="18" s="1"/>
  <c r="J146" i="18"/>
  <c r="J145" i="18"/>
  <c r="J144" i="18"/>
  <c r="J142" i="18"/>
  <c r="J141" i="18"/>
  <c r="J140" i="18"/>
  <c r="J139" i="18" s="1"/>
  <c r="J138" i="18"/>
  <c r="J137" i="18"/>
  <c r="J136" i="18"/>
  <c r="J134" i="18"/>
  <c r="J133" i="18"/>
  <c r="J132" i="18"/>
  <c r="J131" i="18" s="1"/>
  <c r="J130" i="18"/>
  <c r="J128" i="18"/>
  <c r="J127" i="18" s="1"/>
  <c r="J126" i="18"/>
  <c r="J124" i="18"/>
  <c r="J123" i="18"/>
  <c r="J122" i="18"/>
  <c r="J120" i="18"/>
  <c r="J119" i="18" s="1"/>
  <c r="J118" i="18"/>
  <c r="J117" i="18"/>
  <c r="J116" i="18"/>
  <c r="J114" i="18"/>
  <c r="J113" i="18"/>
  <c r="J112" i="18"/>
  <c r="J111" i="18" s="1"/>
  <c r="J110" i="18"/>
  <c r="J109" i="18"/>
  <c r="J107" i="18" s="1"/>
  <c r="J108" i="18"/>
  <c r="J106" i="18"/>
  <c r="J105" i="18"/>
  <c r="J104" i="18"/>
  <c r="J102" i="18"/>
  <c r="J101" i="18"/>
  <c r="J99" i="18" s="1"/>
  <c r="J100" i="18"/>
  <c r="J98" i="18"/>
  <c r="J97" i="18"/>
  <c r="J95" i="18" s="1"/>
  <c r="J96" i="18"/>
  <c r="J92" i="18"/>
  <c r="J90" i="18"/>
  <c r="J89" i="18" s="1"/>
  <c r="J88" i="18"/>
  <c r="J87" i="18"/>
  <c r="J86" i="18"/>
  <c r="J84" i="18"/>
  <c r="J83" i="18"/>
  <c r="J82" i="18"/>
  <c r="J81" i="18" s="1"/>
  <c r="J77" i="18" s="1"/>
  <c r="J80" i="18"/>
  <c r="J76" i="18"/>
  <c r="J75" i="18"/>
  <c r="J74" i="18"/>
  <c r="J73" i="18"/>
  <c r="J72" i="18"/>
  <c r="J69" i="18" s="1"/>
  <c r="J68" i="18"/>
  <c r="J67" i="18"/>
  <c r="J66" i="18"/>
  <c r="J65" i="18" s="1"/>
  <c r="J64" i="18"/>
  <c r="J63" i="18"/>
  <c r="J62" i="18"/>
  <c r="J60" i="18"/>
  <c r="J59" i="18"/>
  <c r="J58" i="18"/>
  <c r="J57" i="18" s="1"/>
  <c r="J56" i="18"/>
  <c r="J55" i="18"/>
  <c r="J54" i="18"/>
  <c r="J52" i="18"/>
  <c r="J51" i="18"/>
  <c r="J50" i="18"/>
  <c r="J49" i="18" s="1"/>
  <c r="J48" i="18"/>
  <c r="J46" i="18"/>
  <c r="J45" i="18" s="1"/>
  <c r="J44" i="18"/>
  <c r="J42" i="18"/>
  <c r="J41" i="18"/>
  <c r="J40" i="18"/>
  <c r="J39" i="18"/>
  <c r="J38" i="18"/>
  <c r="J37" i="18"/>
  <c r="J36" i="18"/>
  <c r="J35" i="18"/>
  <c r="J34" i="18"/>
  <c r="J33" i="18"/>
  <c r="J32" i="18"/>
  <c r="J31" i="18"/>
  <c r="J30" i="18"/>
  <c r="J29" i="18"/>
  <c r="J28" i="18"/>
  <c r="J26" i="18"/>
  <c r="J25" i="18" s="1"/>
  <c r="J24" i="18"/>
  <c r="J22" i="18"/>
  <c r="J21" i="18" s="1"/>
  <c r="J20" i="18"/>
  <c r="J19" i="18"/>
  <c r="J18" i="18"/>
  <c r="J16" i="18"/>
  <c r="J15" i="18"/>
  <c r="J14" i="18"/>
  <c r="J13" i="18" s="1"/>
  <c r="J12" i="18"/>
  <c r="J11" i="18"/>
  <c r="J10" i="18"/>
  <c r="J8" i="18"/>
  <c r="J7" i="18"/>
  <c r="J6" i="18"/>
  <c r="J5" i="18" s="1"/>
  <c r="J1021" i="17"/>
  <c r="J1020" i="17"/>
  <c r="J1019" i="17"/>
  <c r="J1018" i="17"/>
  <c r="J1017" i="17"/>
  <c r="J1016" i="17"/>
  <c r="J1015" i="17"/>
  <c r="J1014" i="17"/>
  <c r="J1013" i="17"/>
  <c r="J1012" i="17"/>
  <c r="J1011" i="17"/>
  <c r="J1010" i="17"/>
  <c r="J1009" i="17"/>
  <c r="J1008" i="17"/>
  <c r="J1007" i="17"/>
  <c r="J1006" i="17"/>
  <c r="J1005" i="17"/>
  <c r="J1003" i="17"/>
  <c r="J1002" i="17" s="1"/>
  <c r="J1001" i="17"/>
  <c r="J1000" i="17"/>
  <c r="J999" i="17"/>
  <c r="J998" i="17" s="1"/>
  <c r="J997" i="17"/>
  <c r="J996" i="17"/>
  <c r="J995" i="17"/>
  <c r="J994" i="17" s="1"/>
  <c r="J993" i="17"/>
  <c r="J991" i="17"/>
  <c r="J989" i="17"/>
  <c r="J987" i="17"/>
  <c r="J986" i="17" s="1"/>
  <c r="J985" i="17"/>
  <c r="J984" i="17"/>
  <c r="J983" i="17"/>
  <c r="J982" i="17" s="1"/>
  <c r="J981" i="17"/>
  <c r="J979" i="17"/>
  <c r="J978" i="17"/>
  <c r="J977" i="17"/>
  <c r="J976" i="17"/>
  <c r="J975" i="17"/>
  <c r="J974" i="17"/>
  <c r="J973" i="17"/>
  <c r="J972" i="17"/>
  <c r="J971" i="17"/>
  <c r="J970" i="17"/>
  <c r="J969" i="17"/>
  <c r="J968" i="17"/>
  <c r="J967" i="17"/>
  <c r="J966" i="17"/>
  <c r="J965" i="17"/>
  <c r="J964" i="17"/>
  <c r="J963" i="17"/>
  <c r="J962" i="17"/>
  <c r="J961" i="17"/>
  <c r="J958" i="17"/>
  <c r="J957" i="17"/>
  <c r="J956" i="17"/>
  <c r="J955" i="17"/>
  <c r="J953" i="17"/>
  <c r="J951" i="17"/>
  <c r="J950" i="17" s="1"/>
  <c r="J949" i="17"/>
  <c r="J948" i="17"/>
  <c r="J947" i="17"/>
  <c r="J946" i="17" s="1"/>
  <c r="J945" i="17"/>
  <c r="J943" i="17"/>
  <c r="J942" i="17"/>
  <c r="J941" i="17"/>
  <c r="J940" i="17"/>
  <c r="J939" i="17"/>
  <c r="J938" i="17"/>
  <c r="J937" i="17"/>
  <c r="J935" i="17"/>
  <c r="J934" i="17" s="1"/>
  <c r="J933" i="17"/>
  <c r="J932" i="17"/>
  <c r="J931" i="17"/>
  <c r="J930" i="17" s="1"/>
  <c r="J929" i="17"/>
  <c r="J927" i="17"/>
  <c r="J925" i="17"/>
  <c r="J924" i="17"/>
  <c r="J923" i="17"/>
  <c r="J921" i="17"/>
  <c r="J919" i="17"/>
  <c r="J918" i="17" s="1"/>
  <c r="J917" i="17"/>
  <c r="J916" i="17"/>
  <c r="J915" i="17"/>
  <c r="J914" i="17" s="1"/>
  <c r="J913" i="17"/>
  <c r="J911" i="17"/>
  <c r="J910" i="17"/>
  <c r="J909" i="17"/>
  <c r="J907" i="17"/>
  <c r="J906" i="17" s="1"/>
  <c r="J905" i="17"/>
  <c r="J904" i="17"/>
  <c r="J903" i="17"/>
  <c r="J902" i="17" s="1"/>
  <c r="J901" i="17"/>
  <c r="J900" i="17"/>
  <c r="J899" i="17"/>
  <c r="J898" i="17" s="1"/>
  <c r="J897" i="17"/>
  <c r="J896" i="17"/>
  <c r="J895" i="17"/>
  <c r="J894" i="17" s="1"/>
  <c r="J893" i="17"/>
  <c r="J892" i="17"/>
  <c r="J891" i="17"/>
  <c r="J890" i="17" s="1"/>
  <c r="J889" i="17"/>
  <c r="J888" i="17"/>
  <c r="J887" i="17"/>
  <c r="J886" i="17" s="1"/>
  <c r="J885" i="17"/>
  <c r="J884" i="17"/>
  <c r="J883" i="17"/>
  <c r="J882" i="17" s="1"/>
  <c r="J881" i="17"/>
  <c r="J880" i="17"/>
  <c r="J879" i="17"/>
  <c r="J878" i="17" s="1"/>
  <c r="J877" i="17"/>
  <c r="J876" i="17"/>
  <c r="J875" i="17"/>
  <c r="J874" i="17" s="1"/>
  <c r="J873" i="17"/>
  <c r="J872" i="17"/>
  <c r="J871" i="17"/>
  <c r="J870" i="17" s="1"/>
  <c r="J867" i="17"/>
  <c r="J866" i="17"/>
  <c r="J865" i="17"/>
  <c r="J864" i="17" s="1"/>
  <c r="J863" i="17"/>
  <c r="J862" i="17"/>
  <c r="J861" i="17"/>
  <c r="J860" i="17" s="1"/>
  <c r="J859" i="17"/>
  <c r="J858" i="17"/>
  <c r="J857" i="17"/>
  <c r="J856" i="17" s="1"/>
  <c r="J855" i="17"/>
  <c r="J854" i="17"/>
  <c r="J853" i="17"/>
  <c r="J852" i="17" s="1"/>
  <c r="J851" i="17"/>
  <c r="J849" i="17"/>
  <c r="J848" i="17" s="1"/>
  <c r="J847" i="17"/>
  <c r="J846" i="17"/>
  <c r="J845" i="17"/>
  <c r="J844" i="17" s="1"/>
  <c r="J843" i="17"/>
  <c r="J842" i="17"/>
  <c r="J841" i="17"/>
  <c r="J840" i="17"/>
  <c r="J839" i="17"/>
  <c r="J838" i="17"/>
  <c r="J837" i="17"/>
  <c r="J836" i="17" s="1"/>
  <c r="J835" i="17"/>
  <c r="J834" i="17"/>
  <c r="J833" i="17"/>
  <c r="J832" i="17" s="1"/>
  <c r="J831" i="17"/>
  <c r="J829" i="17"/>
  <c r="J828" i="17" s="1"/>
  <c r="J827" i="17"/>
  <c r="J826" i="17"/>
  <c r="J825" i="17"/>
  <c r="J824" i="17" s="1"/>
  <c r="J823" i="17"/>
  <c r="J821" i="17"/>
  <c r="J820" i="17"/>
  <c r="J819" i="17"/>
  <c r="J818" i="17"/>
  <c r="J817" i="17"/>
  <c r="J816" i="17"/>
  <c r="J815" i="17"/>
  <c r="J814" i="17"/>
  <c r="J813" i="17"/>
  <c r="J812" i="17"/>
  <c r="J811" i="17"/>
  <c r="J810" i="17"/>
  <c r="J809" i="17"/>
  <c r="J808" i="17"/>
  <c r="J807" i="17"/>
  <c r="J806" i="17"/>
  <c r="J805" i="17"/>
  <c r="J804" i="17"/>
  <c r="J803" i="17"/>
  <c r="J800" i="17" s="1"/>
  <c r="J799" i="17"/>
  <c r="J798" i="17"/>
  <c r="J797" i="17"/>
  <c r="J796" i="17" s="1"/>
  <c r="J795" i="17"/>
  <c r="J793" i="17"/>
  <c r="J792" i="17" s="1"/>
  <c r="J791" i="17"/>
  <c r="J790" i="17"/>
  <c r="J789" i="17"/>
  <c r="J788" i="17" s="1"/>
  <c r="J787" i="17"/>
  <c r="J785" i="17"/>
  <c r="J784" i="17"/>
  <c r="J783" i="17"/>
  <c r="J782" i="17"/>
  <c r="J781" i="17"/>
  <c r="J780" i="17"/>
  <c r="J779" i="17"/>
  <c r="J777" i="17"/>
  <c r="J776" i="17" s="1"/>
  <c r="J775" i="17"/>
  <c r="J774" i="17"/>
  <c r="J773" i="17"/>
  <c r="J772" i="17" s="1"/>
  <c r="J771" i="17"/>
  <c r="J769" i="17"/>
  <c r="J768" i="17" s="1"/>
  <c r="J767" i="17"/>
  <c r="J766" i="17"/>
  <c r="J765" i="17"/>
  <c r="J764" i="17" s="1"/>
  <c r="J763" i="17"/>
  <c r="J761" i="17"/>
  <c r="J760" i="17" s="1"/>
  <c r="J759" i="17"/>
  <c r="J758" i="17"/>
  <c r="J757" i="17"/>
  <c r="J756" i="17" s="1"/>
  <c r="J755" i="17"/>
  <c r="J753" i="17"/>
  <c r="J752" i="17"/>
  <c r="J751" i="17"/>
  <c r="J749" i="17"/>
  <c r="J748" i="17" s="1"/>
  <c r="J747" i="17"/>
  <c r="J746" i="17"/>
  <c r="J745" i="17"/>
  <c r="J744" i="17" s="1"/>
  <c r="J743" i="17"/>
  <c r="J742" i="17"/>
  <c r="J741" i="17"/>
  <c r="J740" i="17" s="1"/>
  <c r="J739" i="17"/>
  <c r="J738" i="17"/>
  <c r="J737" i="17"/>
  <c r="J736" i="17" s="1"/>
  <c r="J735" i="17"/>
  <c r="J734" i="17"/>
  <c r="J733" i="17"/>
  <c r="J732" i="17" s="1"/>
  <c r="J731" i="17"/>
  <c r="J730" i="17"/>
  <c r="J729" i="17"/>
  <c r="J728" i="17" s="1"/>
  <c r="J727" i="17"/>
  <c r="J726" i="17"/>
  <c r="J725" i="17"/>
  <c r="J724" i="17" s="1"/>
  <c r="J723" i="17"/>
  <c r="J722" i="17"/>
  <c r="J721" i="17"/>
  <c r="J720" i="17" s="1"/>
  <c r="J719" i="17"/>
  <c r="J718" i="17"/>
  <c r="J717" i="17"/>
  <c r="J716" i="17" s="1"/>
  <c r="J715" i="17"/>
  <c r="J714" i="17"/>
  <c r="J713" i="17"/>
  <c r="J712" i="17" s="1"/>
  <c r="J709" i="17"/>
  <c r="J708" i="17"/>
  <c r="J707" i="17"/>
  <c r="J706" i="17" s="1"/>
  <c r="J705" i="17"/>
  <c r="J704" i="17"/>
  <c r="J703" i="17"/>
  <c r="J702" i="17" s="1"/>
  <c r="J701" i="17"/>
  <c r="J700" i="17"/>
  <c r="J699" i="17"/>
  <c r="J698" i="17" s="1"/>
  <c r="J697" i="17"/>
  <c r="J694" i="17" s="1"/>
  <c r="J693" i="17"/>
  <c r="J692" i="17"/>
  <c r="J691" i="17"/>
  <c r="J690" i="17" s="1"/>
  <c r="J689" i="17"/>
  <c r="J687" i="17"/>
  <c r="J686" i="17"/>
  <c r="J685" i="17"/>
  <c r="J684" i="17"/>
  <c r="J683" i="17"/>
  <c r="J682" i="17"/>
  <c r="J681" i="17"/>
  <c r="J680" i="17"/>
  <c r="J679" i="17"/>
  <c r="J678" i="17"/>
  <c r="J677" i="17"/>
  <c r="J676" i="17"/>
  <c r="J675" i="17"/>
  <c r="J674" i="17"/>
  <c r="J673" i="17"/>
  <c r="J671" i="17"/>
  <c r="J670" i="17" s="1"/>
  <c r="J669" i="17"/>
  <c r="J668" i="17"/>
  <c r="J667" i="17"/>
  <c r="J666" i="17" s="1"/>
  <c r="J665" i="17"/>
  <c r="J664" i="17"/>
  <c r="J663" i="17"/>
  <c r="J662" i="17" s="1"/>
  <c r="J661" i="17"/>
  <c r="J660" i="17"/>
  <c r="J659" i="17"/>
  <c r="J658" i="17" s="1"/>
  <c r="J657" i="17"/>
  <c r="J656" i="17"/>
  <c r="J655" i="17"/>
  <c r="J654" i="17" s="1"/>
  <c r="J653" i="17"/>
  <c r="J652" i="17"/>
  <c r="J651" i="17"/>
  <c r="J650" i="17" s="1"/>
  <c r="J649" i="17"/>
  <c r="J646" i="17" s="1"/>
  <c r="J645" i="17"/>
  <c r="J644" i="17"/>
  <c r="J643" i="17"/>
  <c r="J642" i="17" s="1"/>
  <c r="J641" i="17"/>
  <c r="J639" i="17"/>
  <c r="J638" i="17"/>
  <c r="J637" i="17"/>
  <c r="J636" i="17"/>
  <c r="J635" i="17"/>
  <c r="J634" i="17"/>
  <c r="J633" i="17"/>
  <c r="J632" i="17"/>
  <c r="J631" i="17"/>
  <c r="J630" i="17"/>
  <c r="J629" i="17"/>
  <c r="J628" i="17"/>
  <c r="J627" i="17"/>
  <c r="J626" i="17"/>
  <c r="J625" i="17"/>
  <c r="J623" i="17"/>
  <c r="J622" i="17" s="1"/>
  <c r="J621" i="17"/>
  <c r="J620" i="17"/>
  <c r="J619" i="17"/>
  <c r="J618" i="17" s="1"/>
  <c r="J617" i="17"/>
  <c r="J615" i="17"/>
  <c r="J614" i="17" s="1"/>
  <c r="J613" i="17"/>
  <c r="J612" i="17"/>
  <c r="J611" i="17"/>
  <c r="J610" i="17" s="1"/>
  <c r="J609" i="17"/>
  <c r="J608" i="17"/>
  <c r="J607" i="17"/>
  <c r="J606" i="17" s="1"/>
  <c r="J605" i="17"/>
  <c r="J603" i="17"/>
  <c r="J602" i="17" s="1"/>
  <c r="J601" i="17"/>
  <c r="J600" i="17"/>
  <c r="J599" i="17"/>
  <c r="J598" i="17" s="1"/>
  <c r="J597" i="17"/>
  <c r="J596" i="17"/>
  <c r="J595" i="17"/>
  <c r="J594" i="17" s="1"/>
  <c r="J593" i="17"/>
  <c r="J592" i="17"/>
  <c r="J591" i="17"/>
  <c r="J590" i="17" s="1"/>
  <c r="J589" i="17"/>
  <c r="J588" i="17"/>
  <c r="J587" i="17"/>
  <c r="J586" i="17" s="1"/>
  <c r="J585" i="17"/>
  <c r="J584" i="17"/>
  <c r="J583" i="17"/>
  <c r="J582" i="17" s="1"/>
  <c r="J581" i="17"/>
  <c r="J580" i="17"/>
  <c r="J579" i="17"/>
  <c r="J578" i="17" s="1"/>
  <c r="J577" i="17"/>
  <c r="J576" i="17"/>
  <c r="J575" i="17"/>
  <c r="J574" i="17" s="1"/>
  <c r="J573" i="17"/>
  <c r="J572" i="17"/>
  <c r="J571" i="17"/>
  <c r="J570" i="17" s="1"/>
  <c r="J567" i="17"/>
  <c r="J566" i="17"/>
  <c r="J565" i="17"/>
  <c r="J564" i="17" s="1"/>
  <c r="J563" i="17"/>
  <c r="J562" i="17"/>
  <c r="J561" i="17"/>
  <c r="J560" i="17" s="1"/>
  <c r="J559" i="17"/>
  <c r="J558" i="17"/>
  <c r="J557" i="17"/>
  <c r="J556" i="17" s="1"/>
  <c r="J555" i="17"/>
  <c r="J552" i="17" s="1"/>
  <c r="J551" i="17"/>
  <c r="J550" i="17"/>
  <c r="J549" i="17"/>
  <c r="J548" i="17" s="1"/>
  <c r="J547" i="17"/>
  <c r="J545" i="17"/>
  <c r="J544" i="17" s="1"/>
  <c r="J543" i="17"/>
  <c r="J542" i="17"/>
  <c r="J541" i="17"/>
  <c r="J540" i="17" s="1"/>
  <c r="J539" i="17"/>
  <c r="J538" i="17"/>
  <c r="J537" i="17"/>
  <c r="J536" i="17" s="1"/>
  <c r="J535" i="17"/>
  <c r="J534" i="17"/>
  <c r="J533" i="17"/>
  <c r="J532" i="17" s="1"/>
  <c r="J531" i="17"/>
  <c r="J529" i="17"/>
  <c r="J528" i="17" s="1"/>
  <c r="J527" i="17"/>
  <c r="J526" i="17"/>
  <c r="J525" i="17"/>
  <c r="J524" i="17" s="1"/>
  <c r="J523" i="17"/>
  <c r="J522" i="17"/>
  <c r="J521" i="17"/>
  <c r="J520" i="17" s="1"/>
  <c r="J519" i="17"/>
  <c r="J518" i="17"/>
  <c r="J517" i="17"/>
  <c r="J516" i="17" s="1"/>
  <c r="J515" i="17"/>
  <c r="J514" i="17"/>
  <c r="J513" i="17"/>
  <c r="J512" i="17" s="1"/>
  <c r="J511" i="17"/>
  <c r="J508" i="17" s="1"/>
  <c r="J507" i="17"/>
  <c r="J504" i="17" s="1"/>
  <c r="J503" i="17"/>
  <c r="J500" i="17" s="1"/>
  <c r="J499" i="17"/>
  <c r="J498" i="17"/>
  <c r="J497" i="17"/>
  <c r="J496" i="17" s="1"/>
  <c r="J495" i="17"/>
  <c r="J493" i="17"/>
  <c r="J492" i="17" s="1"/>
  <c r="J491" i="17"/>
  <c r="J490" i="17"/>
  <c r="J489" i="17"/>
  <c r="J488" i="17" s="1"/>
  <c r="J487" i="17"/>
  <c r="J486" i="17"/>
  <c r="J485" i="17"/>
  <c r="J484" i="17" s="1"/>
  <c r="J483" i="17"/>
  <c r="J482" i="17"/>
  <c r="J481" i="17"/>
  <c r="J480" i="17" s="1"/>
  <c r="J479" i="17"/>
  <c r="J477" i="17"/>
  <c r="J476" i="17" s="1"/>
  <c r="J475" i="17"/>
  <c r="J474" i="17"/>
  <c r="J473" i="17"/>
  <c r="J472" i="17" s="1"/>
  <c r="J471" i="17"/>
  <c r="J469" i="17"/>
  <c r="J468" i="17"/>
  <c r="J467" i="17"/>
  <c r="J466" i="17"/>
  <c r="J465" i="17"/>
  <c r="J464" i="17"/>
  <c r="J463" i="17"/>
  <c r="J461" i="17"/>
  <c r="J460" i="17" s="1"/>
  <c r="J459" i="17"/>
  <c r="J457" i="17"/>
  <c r="J456" i="17" s="1"/>
  <c r="J455" i="17"/>
  <c r="J454" i="17"/>
  <c r="J453" i="17"/>
  <c r="J452" i="17" s="1"/>
  <c r="J451" i="17"/>
  <c r="J450" i="17"/>
  <c r="J449" i="17"/>
  <c r="J448" i="17" s="1"/>
  <c r="J447" i="17"/>
  <c r="J446" i="17"/>
  <c r="J445" i="17"/>
  <c r="J444" i="17" s="1"/>
  <c r="J443" i="17"/>
  <c r="J442" i="17"/>
  <c r="J441" i="17"/>
  <c r="J440" i="17" s="1"/>
  <c r="J439" i="17"/>
  <c r="J438" i="17"/>
  <c r="J437" i="17"/>
  <c r="J436" i="17" s="1"/>
  <c r="J435" i="17"/>
  <c r="J434" i="17"/>
  <c r="J433" i="17"/>
  <c r="J432" i="17" s="1"/>
  <c r="J431" i="17"/>
  <c r="J430" i="17"/>
  <c r="J429" i="17"/>
  <c r="J428" i="17" s="1"/>
  <c r="J427" i="17"/>
  <c r="J426" i="17"/>
  <c r="J425" i="17"/>
  <c r="J424" i="17" s="1"/>
  <c r="J421" i="17"/>
  <c r="J420" i="17"/>
  <c r="J419" i="17"/>
  <c r="J418" i="17" s="1"/>
  <c r="J417" i="17"/>
  <c r="J416" i="17"/>
  <c r="J415" i="17"/>
  <c r="J414" i="17" s="1"/>
  <c r="J413" i="17"/>
  <c r="J412" i="17"/>
  <c r="J411" i="17"/>
  <c r="J410" i="17" s="1"/>
  <c r="J409" i="17"/>
  <c r="J406" i="17"/>
  <c r="J405" i="17"/>
  <c r="J404" i="17"/>
  <c r="J403" i="17"/>
  <c r="J402" i="17"/>
  <c r="J401" i="17"/>
  <c r="J399" i="17"/>
  <c r="J398" i="17" s="1"/>
  <c r="J397" i="17"/>
  <c r="J395" i="17"/>
  <c r="J394" i="17" s="1"/>
  <c r="J393" i="17"/>
  <c r="J392" i="17"/>
  <c r="J391" i="17"/>
  <c r="J390" i="17" s="1"/>
  <c r="J389" i="17"/>
  <c r="J388" i="17"/>
  <c r="J387" i="17"/>
  <c r="J386" i="17" s="1"/>
  <c r="J385" i="17"/>
  <c r="J383" i="17"/>
  <c r="J382" i="17" s="1"/>
  <c r="J381" i="17"/>
  <c r="J378" i="17" s="1"/>
  <c r="J377" i="17"/>
  <c r="J374" i="17" s="1"/>
  <c r="J373" i="17"/>
  <c r="J370" i="17" s="1"/>
  <c r="J369" i="17"/>
  <c r="J368" i="17"/>
  <c r="J366" i="17"/>
  <c r="J365" i="17"/>
  <c r="J364" i="17"/>
  <c r="J363" i="17"/>
  <c r="J362" i="17" s="1"/>
  <c r="J359" i="17"/>
  <c r="J358" i="17"/>
  <c r="J356" i="17"/>
  <c r="J355" i="17"/>
  <c r="J353" i="17"/>
  <c r="J352" i="17" s="1"/>
  <c r="J351" i="17"/>
  <c r="J350" i="17"/>
  <c r="J349" i="17"/>
  <c r="J348" i="17" s="1"/>
  <c r="J347" i="17"/>
  <c r="J345" i="17"/>
  <c r="J344" i="17" s="1"/>
  <c r="J343" i="17"/>
  <c r="J341" i="17"/>
  <c r="J340" i="17"/>
  <c r="J339" i="17"/>
  <c r="J338" i="17"/>
  <c r="J337" i="17"/>
  <c r="J336" i="17"/>
  <c r="J335" i="17"/>
  <c r="J334" i="17"/>
  <c r="J333" i="17"/>
  <c r="J332" i="17"/>
  <c r="J331" i="17"/>
  <c r="J330" i="17"/>
  <c r="J329" i="17"/>
  <c r="J328" i="17"/>
  <c r="J327" i="17"/>
  <c r="J326" i="17"/>
  <c r="J325" i="17"/>
  <c r="J324" i="17"/>
  <c r="J323" i="17"/>
  <c r="J322" i="17"/>
  <c r="J321" i="17"/>
  <c r="J320" i="17"/>
  <c r="J319" i="17"/>
  <c r="J318" i="17"/>
  <c r="J317" i="17"/>
  <c r="J316" i="17"/>
  <c r="J315" i="17"/>
  <c r="J314" i="17"/>
  <c r="J313" i="17"/>
  <c r="J312" i="17"/>
  <c r="J311" i="17"/>
  <c r="J310" i="17"/>
  <c r="J309" i="17"/>
  <c r="J308" i="17"/>
  <c r="J307" i="17"/>
  <c r="J304" i="17"/>
  <c r="J301" i="17"/>
  <c r="J300" i="17"/>
  <c r="J299" i="17"/>
  <c r="J298" i="17" s="1"/>
  <c r="J297" i="17"/>
  <c r="J296" i="17"/>
  <c r="J295" i="17"/>
  <c r="J294" i="17" s="1"/>
  <c r="J293" i="17"/>
  <c r="J292" i="17"/>
  <c r="J291" i="17"/>
  <c r="J290" i="17" s="1"/>
  <c r="J289" i="17"/>
  <c r="J286" i="17" s="1"/>
  <c r="J285" i="17"/>
  <c r="J284" i="17"/>
  <c r="J283" i="17"/>
  <c r="J282" i="17" s="1"/>
  <c r="J281" i="17"/>
  <c r="J278" i="17" s="1"/>
  <c r="J277" i="17"/>
  <c r="J276" i="17"/>
  <c r="J275" i="17"/>
  <c r="J274" i="17" s="1"/>
  <c r="J273" i="17"/>
  <c r="J272" i="17"/>
  <c r="J271" i="17"/>
  <c r="J270" i="17" s="1"/>
  <c r="J269" i="17"/>
  <c r="J268" i="17"/>
  <c r="J267" i="17"/>
  <c r="J266" i="17" s="1"/>
  <c r="J265" i="17"/>
  <c r="J263" i="17"/>
  <c r="J262" i="17" s="1"/>
  <c r="J261" i="17"/>
  <c r="J258" i="17"/>
  <c r="J257" i="17"/>
  <c r="J254" i="17" s="1"/>
  <c r="J253" i="17"/>
  <c r="J250" i="17"/>
  <c r="J249" i="17"/>
  <c r="J248" i="17"/>
  <c r="J247" i="17"/>
  <c r="J246" i="17"/>
  <c r="J245" i="17"/>
  <c r="J244" i="17"/>
  <c r="J243" i="17"/>
  <c r="J242" i="17"/>
  <c r="J241" i="17"/>
  <c r="J240" i="17"/>
  <c r="J239" i="17"/>
  <c r="J238" i="17"/>
  <c r="J237" i="17"/>
  <c r="J235" i="17"/>
  <c r="J234" i="17" s="1"/>
  <c r="J233" i="17"/>
  <c r="J231" i="17"/>
  <c r="J230" i="17" s="1"/>
  <c r="J229" i="17"/>
  <c r="J227" i="17"/>
  <c r="J226" i="17" s="1"/>
  <c r="J225" i="17"/>
  <c r="J223" i="17"/>
  <c r="J222" i="17"/>
  <c r="J221" i="17"/>
  <c r="J220" i="17"/>
  <c r="J219" i="17"/>
  <c r="J218" i="17"/>
  <c r="J217" i="17"/>
  <c r="J216" i="17"/>
  <c r="J215" i="17"/>
  <c r="J214" i="17"/>
  <c r="J213" i="17"/>
  <c r="J212" i="17"/>
  <c r="J211" i="17"/>
  <c r="J210" i="17"/>
  <c r="J209" i="17"/>
  <c r="J208" i="17"/>
  <c r="J207" i="17"/>
  <c r="J206" i="17"/>
  <c r="J205" i="17"/>
  <c r="J204" i="17"/>
  <c r="J203" i="17"/>
  <c r="J202" i="17"/>
  <c r="J201" i="17"/>
  <c r="J199" i="17"/>
  <c r="J198" i="17" s="1"/>
  <c r="J195" i="17"/>
  <c r="J194" i="17"/>
  <c r="J193" i="17"/>
  <c r="J192" i="17" s="1"/>
  <c r="J191" i="17"/>
  <c r="J190" i="17"/>
  <c r="J189" i="17"/>
  <c r="J188" i="17" s="1"/>
  <c r="J187" i="17"/>
  <c r="J186" i="17"/>
  <c r="J185" i="17"/>
  <c r="J184" i="17" s="1"/>
  <c r="J183" i="17"/>
  <c r="J180" i="17" s="1"/>
  <c r="J179" i="17"/>
  <c r="J178" i="17"/>
  <c r="J177" i="17"/>
  <c r="J176" i="17" s="1"/>
  <c r="J175" i="17"/>
  <c r="J172" i="17" s="1"/>
  <c r="J171" i="17"/>
  <c r="J170" i="17"/>
  <c r="J169" i="17"/>
  <c r="J168" i="17" s="1"/>
  <c r="J167" i="17"/>
  <c r="J166" i="17"/>
  <c r="J165" i="17"/>
  <c r="J164" i="17" s="1"/>
  <c r="J163" i="17"/>
  <c r="J162" i="17"/>
  <c r="J161" i="17"/>
  <c r="J160" i="17" s="1"/>
  <c r="J159" i="17"/>
  <c r="J158" i="17"/>
  <c r="J157" i="17"/>
  <c r="J156" i="17" s="1"/>
  <c r="J155" i="17"/>
  <c r="J154" i="17"/>
  <c r="J153" i="17"/>
  <c r="J152" i="17" s="1"/>
  <c r="J151" i="17"/>
  <c r="J148" i="17" s="1"/>
  <c r="J147" i="17"/>
  <c r="J146" i="17"/>
  <c r="J145" i="17"/>
  <c r="J144" i="17" s="1"/>
  <c r="J143" i="17"/>
  <c r="J142" i="17"/>
  <c r="J141" i="17"/>
  <c r="J140" i="17" s="1"/>
  <c r="J139" i="17"/>
  <c r="J138" i="17"/>
  <c r="J137" i="17"/>
  <c r="J136" i="17" s="1"/>
  <c r="J134" i="17"/>
  <c r="J133" i="17"/>
  <c r="J132" i="17"/>
  <c r="J131" i="17" s="1"/>
  <c r="J130" i="17"/>
  <c r="J128" i="17"/>
  <c r="J127" i="17"/>
  <c r="J126" i="17"/>
  <c r="J124" i="17"/>
  <c r="J123" i="17" s="1"/>
  <c r="J122" i="17"/>
  <c r="J120" i="17"/>
  <c r="J119" i="17" s="1"/>
  <c r="J118" i="17"/>
  <c r="J117" i="17"/>
  <c r="J116" i="17"/>
  <c r="J115" i="17" s="1"/>
  <c r="J114" i="17"/>
  <c r="J113" i="17"/>
  <c r="J112" i="17"/>
  <c r="J111" i="17" s="1"/>
  <c r="J110" i="17"/>
  <c r="J109" i="17"/>
  <c r="J108" i="17"/>
  <c r="J107" i="17" s="1"/>
  <c r="J106" i="17"/>
  <c r="J105" i="17"/>
  <c r="J104" i="17"/>
  <c r="J103" i="17" s="1"/>
  <c r="J102" i="17"/>
  <c r="J101" i="17"/>
  <c r="J100" i="17"/>
  <c r="J99" i="17" s="1"/>
  <c r="J98" i="17"/>
  <c r="J97" i="17"/>
  <c r="J96" i="17"/>
  <c r="J95" i="17" s="1"/>
  <c r="J92" i="17"/>
  <c r="J90" i="17"/>
  <c r="J89" i="17" s="1"/>
  <c r="J88" i="17"/>
  <c r="J87" i="17"/>
  <c r="J86" i="17"/>
  <c r="J85" i="17" s="1"/>
  <c r="J84" i="17"/>
  <c r="J83" i="17"/>
  <c r="J82" i="17"/>
  <c r="J81" i="17" s="1"/>
  <c r="J80" i="17"/>
  <c r="J76" i="17"/>
  <c r="J75" i="17"/>
  <c r="J74" i="17"/>
  <c r="J73" i="17" s="1"/>
  <c r="J72" i="17"/>
  <c r="J69" i="17" s="1"/>
  <c r="J68" i="17"/>
  <c r="J67" i="17"/>
  <c r="J66" i="17"/>
  <c r="J65" i="17" s="1"/>
  <c r="J64" i="17"/>
  <c r="J63" i="17"/>
  <c r="J62" i="17"/>
  <c r="J61" i="17" s="1"/>
  <c r="J60" i="17"/>
  <c r="J59" i="17"/>
  <c r="J58" i="17"/>
  <c r="J57" i="17" s="1"/>
  <c r="J56" i="17"/>
  <c r="J55" i="17"/>
  <c r="J54" i="17"/>
  <c r="J53" i="17" s="1"/>
  <c r="J52" i="17"/>
  <c r="J51" i="17"/>
  <c r="J50" i="17"/>
  <c r="J49" i="17" s="1"/>
  <c r="J48" i="17"/>
  <c r="J46" i="17"/>
  <c r="J45" i="17"/>
  <c r="J44" i="17"/>
  <c r="J42" i="17"/>
  <c r="J40" i="17"/>
  <c r="J39" i="17"/>
  <c r="J38" i="17"/>
  <c r="J36" i="17"/>
  <c r="J35" i="17"/>
  <c r="J34" i="17"/>
  <c r="J32" i="17"/>
  <c r="J31" i="17"/>
  <c r="J30" i="17"/>
  <c r="J28" i="17"/>
  <c r="J26" i="17"/>
  <c r="J25" i="17" s="1"/>
  <c r="J24" i="17"/>
  <c r="J22" i="17"/>
  <c r="J21" i="17" s="1"/>
  <c r="J20" i="17"/>
  <c r="J19" i="17"/>
  <c r="J18" i="17"/>
  <c r="J17" i="17" s="1"/>
  <c r="J16" i="17"/>
  <c r="J15" i="17"/>
  <c r="J14" i="17"/>
  <c r="J13" i="17" s="1"/>
  <c r="J12" i="17"/>
  <c r="J11" i="17"/>
  <c r="J10" i="17"/>
  <c r="J9" i="17" s="1"/>
  <c r="J8" i="17"/>
  <c r="J6" i="17"/>
  <c r="J5" i="17" s="1"/>
  <c r="J1018" i="16"/>
  <c r="J1017" i="16"/>
  <c r="J1016" i="16"/>
  <c r="J1015" i="16"/>
  <c r="J1014" i="16"/>
  <c r="J1013" i="16"/>
  <c r="J1012" i="16"/>
  <c r="J1011" i="16"/>
  <c r="J1010" i="16"/>
  <c r="J1009" i="16"/>
  <c r="J1008" i="16"/>
  <c r="J1007" i="16"/>
  <c r="J1006" i="16"/>
  <c r="J1005" i="16"/>
  <c r="J1004" i="16"/>
  <c r="J1003" i="16"/>
  <c r="J1002" i="16"/>
  <c r="J1000" i="16"/>
  <c r="J999" i="16"/>
  <c r="J998" i="16"/>
  <c r="J997" i="16"/>
  <c r="J996" i="16"/>
  <c r="J994" i="16"/>
  <c r="J993" i="16"/>
  <c r="J992" i="16"/>
  <c r="J990" i="16"/>
  <c r="J988" i="16"/>
  <c r="J987" i="16" s="1"/>
  <c r="J986" i="16"/>
  <c r="J984" i="16"/>
  <c r="J983" i="16" s="1"/>
  <c r="J982" i="16"/>
  <c r="J981" i="16"/>
  <c r="J980" i="16"/>
  <c r="J979" i="16" s="1"/>
  <c r="J978" i="16"/>
  <c r="J976" i="16"/>
  <c r="J975" i="16"/>
  <c r="J974" i="16"/>
  <c r="J973" i="16"/>
  <c r="J972" i="16"/>
  <c r="J971" i="16"/>
  <c r="J970" i="16"/>
  <c r="J969" i="16"/>
  <c r="J968" i="16"/>
  <c r="J967" i="16"/>
  <c r="J966" i="16"/>
  <c r="J965" i="16"/>
  <c r="J964" i="16"/>
  <c r="J963" i="16"/>
  <c r="J962" i="16"/>
  <c r="J961" i="16"/>
  <c r="J960" i="16"/>
  <c r="J959" i="16"/>
  <c r="J958" i="16"/>
  <c r="J955" i="16" s="1"/>
  <c r="J954" i="16"/>
  <c r="J953" i="16"/>
  <c r="J952" i="16"/>
  <c r="J951" i="16" s="1"/>
  <c r="J950" i="16"/>
  <c r="J948" i="16"/>
  <c r="J947" i="16" s="1"/>
  <c r="J946" i="16"/>
  <c r="J945" i="16"/>
  <c r="J944" i="16"/>
  <c r="J943" i="16" s="1"/>
  <c r="J942" i="16"/>
  <c r="J940" i="16"/>
  <c r="J939" i="16"/>
  <c r="J938" i="16"/>
  <c r="J937" i="16"/>
  <c r="J936" i="16"/>
  <c r="J935" i="16"/>
  <c r="J934" i="16"/>
  <c r="J932" i="16"/>
  <c r="J931" i="16"/>
  <c r="J930" i="16"/>
  <c r="J929" i="16"/>
  <c r="J928" i="16"/>
  <c r="J926" i="16"/>
  <c r="J924" i="16"/>
  <c r="J923" i="16" s="1"/>
  <c r="J922" i="16"/>
  <c r="J921" i="16"/>
  <c r="J920" i="16"/>
  <c r="J919" i="16" s="1"/>
  <c r="J918" i="16"/>
  <c r="J916" i="16"/>
  <c r="J915" i="16" s="1"/>
  <c r="J914" i="16"/>
  <c r="J913" i="16"/>
  <c r="J912" i="16"/>
  <c r="J911" i="16" s="1"/>
  <c r="J910" i="16"/>
  <c r="J908" i="16"/>
  <c r="J907" i="16"/>
  <c r="J906" i="16"/>
  <c r="J904" i="16"/>
  <c r="J903" i="16"/>
  <c r="J902" i="16"/>
  <c r="J901" i="16"/>
  <c r="J900" i="16"/>
  <c r="J898" i="16"/>
  <c r="J897" i="16"/>
  <c r="J896" i="16"/>
  <c r="J894" i="16"/>
  <c r="J893" i="16"/>
  <c r="J892" i="16"/>
  <c r="J890" i="16"/>
  <c r="J889" i="16"/>
  <c r="J888" i="16"/>
  <c r="J886" i="16"/>
  <c r="J885" i="16"/>
  <c r="J884" i="16"/>
  <c r="J882" i="16"/>
  <c r="J881" i="16"/>
  <c r="J880" i="16"/>
  <c r="J878" i="16"/>
  <c r="J877" i="16"/>
  <c r="J876" i="16"/>
  <c r="J874" i="16"/>
  <c r="J873" i="16"/>
  <c r="J872" i="16"/>
  <c r="J870" i="16"/>
  <c r="J869" i="16"/>
  <c r="J868" i="16"/>
  <c r="J864" i="16"/>
  <c r="J863" i="16"/>
  <c r="J862" i="16"/>
  <c r="J860" i="16"/>
  <c r="J859" i="16"/>
  <c r="J858" i="16"/>
  <c r="J856" i="16"/>
  <c r="J855" i="16"/>
  <c r="J854" i="16"/>
  <c r="J852" i="16"/>
  <c r="J851" i="16"/>
  <c r="J850" i="16"/>
  <c r="J848" i="16"/>
  <c r="J846" i="16"/>
  <c r="J845" i="16" s="1"/>
  <c r="J844" i="16"/>
  <c r="J843" i="16"/>
  <c r="J842" i="16"/>
  <c r="J840" i="16"/>
  <c r="J839" i="16"/>
  <c r="J838" i="16"/>
  <c r="J837" i="16"/>
  <c r="J836" i="16"/>
  <c r="J835" i="16"/>
  <c r="J834" i="16"/>
  <c r="J833" i="16" s="1"/>
  <c r="J832" i="16"/>
  <c r="J831" i="16"/>
  <c r="J830" i="16"/>
  <c r="J829" i="16" s="1"/>
  <c r="J828" i="16"/>
  <c r="J826" i="16"/>
  <c r="J825" i="16" s="1"/>
  <c r="J824" i="16"/>
  <c r="J823" i="16"/>
  <c r="J822" i="16"/>
  <c r="J821" i="16" s="1"/>
  <c r="J820" i="16"/>
  <c r="J818" i="16"/>
  <c r="J817" i="16"/>
  <c r="J816" i="16"/>
  <c r="J815" i="16"/>
  <c r="J814" i="16"/>
  <c r="J813" i="16"/>
  <c r="J812" i="16"/>
  <c r="J811" i="16"/>
  <c r="J810" i="16"/>
  <c r="J809" i="16"/>
  <c r="J808" i="16"/>
  <c r="J807" i="16"/>
  <c r="J806" i="16"/>
  <c r="J805" i="16"/>
  <c r="J804" i="16"/>
  <c r="J803" i="16"/>
  <c r="J802" i="16"/>
  <c r="J801" i="16"/>
  <c r="J800" i="16"/>
  <c r="J797" i="16" s="1"/>
  <c r="J796" i="16"/>
  <c r="J795" i="16"/>
  <c r="J794" i="16"/>
  <c r="J793" i="16" s="1"/>
  <c r="J792" i="16"/>
  <c r="J790" i="16"/>
  <c r="J789" i="16" s="1"/>
  <c r="J788" i="16"/>
  <c r="J787" i="16"/>
  <c r="J786" i="16"/>
  <c r="J785" i="16" s="1"/>
  <c r="J784" i="16"/>
  <c r="J782" i="16"/>
  <c r="J781" i="16"/>
  <c r="J780" i="16"/>
  <c r="J779" i="16"/>
  <c r="J778" i="16"/>
  <c r="J777" i="16"/>
  <c r="J776" i="16"/>
  <c r="J774" i="16"/>
  <c r="J773" i="16"/>
  <c r="J772" i="16"/>
  <c r="J771" i="16"/>
  <c r="J770" i="16"/>
  <c r="J768" i="16"/>
  <c r="J766" i="16"/>
  <c r="J765" i="16" s="1"/>
  <c r="J764" i="16"/>
  <c r="J763" i="16"/>
  <c r="J762" i="16"/>
  <c r="J761" i="16" s="1"/>
  <c r="J760" i="16"/>
  <c r="J758" i="16"/>
  <c r="J757" i="16" s="1"/>
  <c r="J756" i="16"/>
  <c r="J755" i="16"/>
  <c r="J754" i="16"/>
  <c r="J753" i="16" s="1"/>
  <c r="J752" i="16"/>
  <c r="J750" i="16"/>
  <c r="J749" i="16"/>
  <c r="J748" i="16"/>
  <c r="J746" i="16"/>
  <c r="J745" i="16"/>
  <c r="J744" i="16"/>
  <c r="J743" i="16"/>
  <c r="J742" i="16"/>
  <c r="J740" i="16"/>
  <c r="J739" i="16"/>
  <c r="J738" i="16"/>
  <c r="J736" i="16"/>
  <c r="J735" i="16"/>
  <c r="J734" i="16"/>
  <c r="J732" i="16"/>
  <c r="J731" i="16"/>
  <c r="J730" i="16"/>
  <c r="J728" i="16"/>
  <c r="J727" i="16"/>
  <c r="J726" i="16"/>
  <c r="J724" i="16"/>
  <c r="J723" i="16"/>
  <c r="J722" i="16"/>
  <c r="J720" i="16"/>
  <c r="J719" i="16"/>
  <c r="J718" i="16"/>
  <c r="J716" i="16"/>
  <c r="J715" i="16"/>
  <c r="J714" i="16"/>
  <c r="J712" i="16"/>
  <c r="J711" i="16"/>
  <c r="J710" i="16"/>
  <c r="J706" i="16"/>
  <c r="J705" i="16"/>
  <c r="J704" i="16"/>
  <c r="J702" i="16"/>
  <c r="J701" i="16"/>
  <c r="J700" i="16"/>
  <c r="J698" i="16"/>
  <c r="J697" i="16"/>
  <c r="J696" i="16"/>
  <c r="J694" i="16"/>
  <c r="J691" i="16" s="1"/>
  <c r="J690" i="16"/>
  <c r="J689" i="16"/>
  <c r="J688" i="16"/>
  <c r="J687" i="16" s="1"/>
  <c r="J686" i="16"/>
  <c r="J684" i="16"/>
  <c r="J683" i="16"/>
  <c r="J682" i="16"/>
  <c r="J681" i="16"/>
  <c r="J680" i="16"/>
  <c r="J679" i="16"/>
  <c r="J678" i="16"/>
  <c r="J677" i="16"/>
  <c r="J676" i="16"/>
  <c r="J675" i="16"/>
  <c r="J674" i="16"/>
  <c r="J673" i="16"/>
  <c r="J672" i="16"/>
  <c r="J671" i="16"/>
  <c r="J670" i="16"/>
  <c r="J668" i="16"/>
  <c r="J667" i="16"/>
  <c r="J666" i="16"/>
  <c r="J665" i="16"/>
  <c r="J664" i="16"/>
  <c r="J662" i="16"/>
  <c r="J661" i="16"/>
  <c r="J660" i="16"/>
  <c r="J658" i="16"/>
  <c r="J657" i="16"/>
  <c r="J656" i="16"/>
  <c r="J654" i="16"/>
  <c r="J653" i="16"/>
  <c r="J652" i="16"/>
  <c r="J650" i="16"/>
  <c r="J649" i="16"/>
  <c r="J648" i="16"/>
  <c r="J646" i="16"/>
  <c r="J643" i="16" s="1"/>
  <c r="J642" i="16"/>
  <c r="J641" i="16"/>
  <c r="J640" i="16"/>
  <c r="J639" i="16" s="1"/>
  <c r="J638" i="16"/>
  <c r="J636" i="16"/>
  <c r="J635" i="16"/>
  <c r="J634" i="16"/>
  <c r="J633" i="16"/>
  <c r="J632" i="16"/>
  <c r="J631" i="16"/>
  <c r="J630" i="16"/>
  <c r="J629" i="16"/>
  <c r="J628" i="16"/>
  <c r="J627" i="16"/>
  <c r="J626" i="16"/>
  <c r="J625" i="16"/>
  <c r="J624" i="16"/>
  <c r="J623" i="16"/>
  <c r="J622" i="16"/>
  <c r="J620" i="16"/>
  <c r="J619" i="16"/>
  <c r="J618" i="16"/>
  <c r="J617" i="16"/>
  <c r="J616" i="16"/>
  <c r="J614" i="16"/>
  <c r="J612" i="16"/>
  <c r="J610" i="16"/>
  <c r="J609" i="16"/>
  <c r="J608" i="16"/>
  <c r="J607" i="16" s="1"/>
  <c r="J606" i="16"/>
  <c r="J605" i="16"/>
  <c r="J604" i="16"/>
  <c r="J603" i="16" s="1"/>
  <c r="J602" i="16"/>
  <c r="J600" i="16"/>
  <c r="J599" i="16" s="1"/>
  <c r="J598" i="16"/>
  <c r="J597" i="16"/>
  <c r="J596" i="16"/>
  <c r="J595" i="16" s="1"/>
  <c r="J594" i="16"/>
  <c r="J593" i="16"/>
  <c r="J592" i="16"/>
  <c r="J591" i="16" s="1"/>
  <c r="J590" i="16"/>
  <c r="J589" i="16"/>
  <c r="J588" i="16"/>
  <c r="J587" i="16" s="1"/>
  <c r="J586" i="16"/>
  <c r="J585" i="16"/>
  <c r="J584" i="16"/>
  <c r="J583" i="16" s="1"/>
  <c r="J582" i="16"/>
  <c r="J581" i="16"/>
  <c r="J580" i="16"/>
  <c r="J579" i="16" s="1"/>
  <c r="J578" i="16"/>
  <c r="J577" i="16"/>
  <c r="J576" i="16"/>
  <c r="J575" i="16" s="1"/>
  <c r="J574" i="16"/>
  <c r="J573" i="16"/>
  <c r="J572" i="16"/>
  <c r="J571" i="16" s="1"/>
  <c r="J570" i="16"/>
  <c r="J569" i="16"/>
  <c r="J568" i="16"/>
  <c r="J567" i="16" s="1"/>
  <c r="J564" i="16"/>
  <c r="J563" i="16"/>
  <c r="J562" i="16"/>
  <c r="J561" i="16" s="1"/>
  <c r="J560" i="16"/>
  <c r="J559" i="16"/>
  <c r="J558" i="16"/>
  <c r="J557" i="16" s="1"/>
  <c r="J556" i="16"/>
  <c r="J555" i="16"/>
  <c r="J554" i="16"/>
  <c r="J553" i="16" s="1"/>
  <c r="J552" i="16"/>
  <c r="J549" i="16"/>
  <c r="J548" i="16"/>
  <c r="J547" i="16"/>
  <c r="J546" i="16"/>
  <c r="J544" i="16"/>
  <c r="J542" i="16"/>
  <c r="J540" i="16"/>
  <c r="J539" i="16"/>
  <c r="J538" i="16"/>
  <c r="J537" i="16" s="1"/>
  <c r="J536" i="16"/>
  <c r="J535" i="16"/>
  <c r="J534" i="16"/>
  <c r="J533" i="16" s="1"/>
  <c r="J532" i="16"/>
  <c r="J531" i="16"/>
  <c r="J530" i="16"/>
  <c r="J528" i="16"/>
  <c r="J526" i="16"/>
  <c r="J525" i="16" s="1"/>
  <c r="J524" i="16"/>
  <c r="J523" i="16"/>
  <c r="J522" i="16"/>
  <c r="J521" i="16" s="1"/>
  <c r="J520" i="16"/>
  <c r="J519" i="16"/>
  <c r="J518" i="16"/>
  <c r="J517" i="16" s="1"/>
  <c r="J516" i="16"/>
  <c r="J515" i="16"/>
  <c r="J514" i="16"/>
  <c r="J513" i="16" s="1"/>
  <c r="J512" i="16"/>
  <c r="J511" i="16"/>
  <c r="J510" i="16"/>
  <c r="J509" i="16" s="1"/>
  <c r="J508" i="16"/>
  <c r="J504" i="16"/>
  <c r="J501" i="16" s="1"/>
  <c r="J500" i="16"/>
  <c r="J497" i="16"/>
  <c r="J496" i="16"/>
  <c r="J495" i="16"/>
  <c r="J494" i="16"/>
  <c r="J492" i="16"/>
  <c r="J490" i="16"/>
  <c r="J488" i="16"/>
  <c r="J487" i="16"/>
  <c r="J486" i="16"/>
  <c r="J484" i="16"/>
  <c r="J483" i="16"/>
  <c r="J482" i="16"/>
  <c r="J481" i="16" s="1"/>
  <c r="J480" i="16"/>
  <c r="J479" i="16"/>
  <c r="J478" i="16"/>
  <c r="J477" i="16" s="1"/>
  <c r="J476" i="16"/>
  <c r="J474" i="16"/>
  <c r="J473" i="16" s="1"/>
  <c r="J472" i="16"/>
  <c r="J471" i="16"/>
  <c r="J470" i="16"/>
  <c r="J469" i="16" s="1"/>
  <c r="J468" i="16"/>
  <c r="J466" i="16"/>
  <c r="J465" i="16"/>
  <c r="J464" i="16"/>
  <c r="J463" i="16"/>
  <c r="J462" i="16"/>
  <c r="J461" i="16"/>
  <c r="J460" i="16"/>
  <c r="J458" i="16"/>
  <c r="J457" i="16"/>
  <c r="J456" i="16"/>
  <c r="J454" i="16"/>
  <c r="J453" i="16" s="1"/>
  <c r="J452" i="16"/>
  <c r="J451" i="16"/>
  <c r="J450" i="16"/>
  <c r="J449" i="16" s="1"/>
  <c r="J448" i="16"/>
  <c r="J447" i="16"/>
  <c r="J446" i="16"/>
  <c r="J444" i="16"/>
  <c r="J443" i="16"/>
  <c r="J442" i="16"/>
  <c r="J440" i="16"/>
  <c r="J439" i="16"/>
  <c r="J438" i="16"/>
  <c r="J437" i="16" s="1"/>
  <c r="J436" i="16"/>
  <c r="J435" i="16"/>
  <c r="J434" i="16"/>
  <c r="J433" i="16" s="1"/>
  <c r="J432" i="16"/>
  <c r="J431" i="16"/>
  <c r="J430" i="16"/>
  <c r="J428" i="16"/>
  <c r="J427" i="16"/>
  <c r="J426" i="16"/>
  <c r="J424" i="16"/>
  <c r="J423" i="16"/>
  <c r="J422" i="16"/>
  <c r="J421" i="16" s="1"/>
  <c r="J418" i="16"/>
  <c r="J417" i="16"/>
  <c r="J416" i="16"/>
  <c r="J415" i="16" s="1"/>
  <c r="J414" i="16"/>
  <c r="J413" i="16"/>
  <c r="J412" i="16"/>
  <c r="J410" i="16"/>
  <c r="J409" i="16"/>
  <c r="J408" i="16"/>
  <c r="J406" i="16"/>
  <c r="J403" i="16"/>
  <c r="J402" i="16"/>
  <c r="J401" i="16"/>
  <c r="J400" i="16"/>
  <c r="J399" i="16"/>
  <c r="J398" i="16"/>
  <c r="J396" i="16"/>
  <c r="J395" i="16"/>
  <c r="J394" i="16"/>
  <c r="J392" i="16"/>
  <c r="J391" i="16" s="1"/>
  <c r="J390" i="16"/>
  <c r="J389" i="16"/>
  <c r="J388" i="16"/>
  <c r="J387" i="16" s="1"/>
  <c r="J386" i="16"/>
  <c r="J385" i="16"/>
  <c r="J384" i="16"/>
  <c r="J382" i="16"/>
  <c r="J380" i="16"/>
  <c r="J379" i="16" s="1"/>
  <c r="J378" i="16"/>
  <c r="J374" i="16"/>
  <c r="J371" i="16" s="1"/>
  <c r="J370" i="16"/>
  <c r="J366" i="16"/>
  <c r="J365" i="16"/>
  <c r="J364" i="16"/>
  <c r="J362" i="16"/>
  <c r="J361" i="16"/>
  <c r="J360" i="16"/>
  <c r="J358" i="16"/>
  <c r="J357" i="16"/>
  <c r="J356" i="16"/>
  <c r="J354" i="16"/>
  <c r="J352" i="16"/>
  <c r="J350" i="16"/>
  <c r="J349" i="16"/>
  <c r="J348" i="16"/>
  <c r="J347" i="16" s="1"/>
  <c r="J346" i="16"/>
  <c r="J344" i="16"/>
  <c r="J342" i="16"/>
  <c r="J340" i="16"/>
  <c r="J339" i="16" s="1"/>
  <c r="J338" i="16"/>
  <c r="J337" i="16"/>
  <c r="J336" i="16"/>
  <c r="J335" i="16" s="1"/>
  <c r="J334" i="16"/>
  <c r="J333" i="16"/>
  <c r="J332" i="16"/>
  <c r="J331" i="16" s="1"/>
  <c r="J330" i="16"/>
  <c r="J329" i="16"/>
  <c r="J328" i="16"/>
  <c r="J327" i="16" s="1"/>
  <c r="J326" i="16"/>
  <c r="J325" i="16"/>
  <c r="J324" i="16"/>
  <c r="J323" i="16" s="1"/>
  <c r="J322" i="16"/>
  <c r="J321" i="16"/>
  <c r="J320" i="16"/>
  <c r="J319" i="16" s="1"/>
  <c r="J318" i="16"/>
  <c r="J317" i="16"/>
  <c r="J316" i="16"/>
  <c r="J315" i="16" s="1"/>
  <c r="J314" i="16"/>
  <c r="J313" i="16"/>
  <c r="J312" i="16"/>
  <c r="J311" i="16" s="1"/>
  <c r="J310" i="16"/>
  <c r="J309" i="16"/>
  <c r="J308" i="16"/>
  <c r="J307" i="16" s="1"/>
  <c r="J306" i="16"/>
  <c r="J304" i="16"/>
  <c r="J303" i="16"/>
  <c r="J300" i="16"/>
  <c r="J299" i="16"/>
  <c r="J298" i="16"/>
  <c r="J297" i="16"/>
  <c r="J296" i="16"/>
  <c r="J295" i="16"/>
  <c r="J294" i="16"/>
  <c r="J293" i="16"/>
  <c r="J292" i="16"/>
  <c r="J291" i="16"/>
  <c r="J290" i="16"/>
  <c r="J289" i="16"/>
  <c r="J288" i="16"/>
  <c r="J285" i="16" s="1"/>
  <c r="J284" i="16"/>
  <c r="J283" i="16"/>
  <c r="J282" i="16"/>
  <c r="J281" i="16" s="1"/>
  <c r="J280" i="16"/>
  <c r="J277" i="16"/>
  <c r="J276" i="16"/>
  <c r="J275" i="16"/>
  <c r="J274" i="16"/>
  <c r="J272" i="16"/>
  <c r="J271" i="16"/>
  <c r="J270" i="16"/>
  <c r="J268" i="16"/>
  <c r="J267" i="16"/>
  <c r="J266" i="16"/>
  <c r="J264" i="16"/>
  <c r="J262" i="16"/>
  <c r="J261" i="16" s="1"/>
  <c r="J260" i="16"/>
  <c r="J256" i="16"/>
  <c r="J252" i="16"/>
  <c r="J249" i="16" s="1"/>
  <c r="J248" i="16"/>
  <c r="J247" i="16"/>
  <c r="J246" i="16"/>
  <c r="J245" i="16" s="1"/>
  <c r="J244" i="16"/>
  <c r="J243" i="16"/>
  <c r="J242" i="16"/>
  <c r="J241" i="16" s="1"/>
  <c r="J240" i="16"/>
  <c r="J239" i="16"/>
  <c r="J238" i="16"/>
  <c r="J237" i="16" s="1"/>
  <c r="J236" i="16"/>
  <c r="J234" i="16"/>
  <c r="J233" i="16"/>
  <c r="J232" i="16"/>
  <c r="J230" i="16"/>
  <c r="J228" i="16"/>
  <c r="J226" i="16"/>
  <c r="J225" i="16" s="1"/>
  <c r="J224" i="16"/>
  <c r="J222" i="16"/>
  <c r="J221" i="16"/>
  <c r="J220" i="16"/>
  <c r="J219" i="16"/>
  <c r="J218" i="16"/>
  <c r="J217" i="16"/>
  <c r="J216" i="16"/>
  <c r="J215" i="16"/>
  <c r="J214" i="16"/>
  <c r="J213" i="16"/>
  <c r="J212" i="16"/>
  <c r="J211" i="16"/>
  <c r="J210" i="16"/>
  <c r="J209" i="16"/>
  <c r="J208" i="16"/>
  <c r="J207" i="16"/>
  <c r="J206" i="16"/>
  <c r="J205" i="16"/>
  <c r="J204" i="16"/>
  <c r="J203" i="16"/>
  <c r="J202" i="16"/>
  <c r="J201" i="16"/>
  <c r="J200" i="16"/>
  <c r="J198" i="16"/>
  <c r="J197" i="16"/>
  <c r="J194" i="16"/>
  <c r="J193" i="16"/>
  <c r="J192" i="16"/>
  <c r="J190" i="16"/>
  <c r="J189" i="16"/>
  <c r="J188" i="16"/>
  <c r="J186" i="16"/>
  <c r="J185" i="16"/>
  <c r="J184" i="16"/>
  <c r="J182" i="16"/>
  <c r="J179" i="16" s="1"/>
  <c r="J178" i="16"/>
  <c r="J177" i="16"/>
  <c r="J176" i="16"/>
  <c r="J174" i="16"/>
  <c r="J171" i="16"/>
  <c r="J170" i="16"/>
  <c r="J169" i="16"/>
  <c r="J168" i="16"/>
  <c r="J167" i="16"/>
  <c r="J166" i="16"/>
  <c r="J165" i="16"/>
  <c r="J164" i="16"/>
  <c r="J163" i="16"/>
  <c r="J162" i="16"/>
  <c r="J161" i="16"/>
  <c r="J160" i="16"/>
  <c r="J159" i="16"/>
  <c r="J158" i="16"/>
  <c r="J157" i="16"/>
  <c r="J156" i="16"/>
  <c r="J155" i="16"/>
  <c r="J154" i="16"/>
  <c r="J153" i="16"/>
  <c r="J152" i="16"/>
  <c r="J151" i="16"/>
  <c r="J150" i="16"/>
  <c r="J146" i="16"/>
  <c r="J145" i="16"/>
  <c r="J144" i="16"/>
  <c r="J143" i="16" s="1"/>
  <c r="J142" i="16"/>
  <c r="J141" i="16"/>
  <c r="J140" i="16"/>
  <c r="J139" i="16" s="1"/>
  <c r="J138" i="16"/>
  <c r="J137" i="16"/>
  <c r="J136" i="16"/>
  <c r="J134" i="16"/>
  <c r="J133" i="16"/>
  <c r="J132" i="16"/>
  <c r="J130" i="16"/>
  <c r="J128" i="16"/>
  <c r="J127" i="16"/>
  <c r="J126" i="16"/>
  <c r="J124" i="16"/>
  <c r="J123" i="16"/>
  <c r="J122" i="16"/>
  <c r="J120" i="16"/>
  <c r="J118" i="16"/>
  <c r="J117" i="16"/>
  <c r="J116" i="16"/>
  <c r="J115" i="16" s="1"/>
  <c r="J114" i="16"/>
  <c r="J113" i="16"/>
  <c r="J112" i="16"/>
  <c r="J111" i="16" s="1"/>
  <c r="J110" i="16"/>
  <c r="J109" i="16"/>
  <c r="J108" i="16"/>
  <c r="J106" i="16"/>
  <c r="J105" i="16"/>
  <c r="J104" i="16"/>
  <c r="J102" i="16"/>
  <c r="J101" i="16"/>
  <c r="J100" i="16"/>
  <c r="J99" i="16" s="1"/>
  <c r="J98" i="16"/>
  <c r="J97" i="16"/>
  <c r="J96" i="16"/>
  <c r="J95" i="16" s="1"/>
  <c r="J92" i="16"/>
  <c r="J90" i="16"/>
  <c r="J88" i="16"/>
  <c r="J87" i="16"/>
  <c r="J86" i="16"/>
  <c r="J85" i="16" s="1"/>
  <c r="J84" i="16"/>
  <c r="J83" i="16"/>
  <c r="J82" i="16"/>
  <c r="J81" i="16" s="1"/>
  <c r="J80" i="16"/>
  <c r="J76" i="16"/>
  <c r="J75" i="16"/>
  <c r="J74" i="16"/>
  <c r="J73" i="16"/>
  <c r="J72" i="16"/>
  <c r="J69" i="16" s="1"/>
  <c r="J68" i="16"/>
  <c r="J67" i="16"/>
  <c r="J66" i="16"/>
  <c r="J64" i="16"/>
  <c r="J63" i="16"/>
  <c r="J62" i="16"/>
  <c r="J61" i="16" s="1"/>
  <c r="J60" i="16"/>
  <c r="J59" i="16"/>
  <c r="J58" i="16"/>
  <c r="J57" i="16" s="1"/>
  <c r="J56" i="16"/>
  <c r="J55" i="16"/>
  <c r="J54" i="16"/>
  <c r="J52" i="16"/>
  <c r="J51" i="16"/>
  <c r="J50" i="16"/>
  <c r="J48" i="16"/>
  <c r="J46" i="16"/>
  <c r="J45" i="16"/>
  <c r="J44" i="16"/>
  <c r="J42" i="16"/>
  <c r="J41" i="16"/>
  <c r="J40" i="16"/>
  <c r="J39" i="16"/>
  <c r="J38" i="16"/>
  <c r="J36" i="16"/>
  <c r="J35" i="16"/>
  <c r="J34" i="16"/>
  <c r="J32" i="16"/>
  <c r="J31" i="16"/>
  <c r="J30" i="16"/>
  <c r="J28" i="16"/>
  <c r="J26" i="16"/>
  <c r="J24" i="16"/>
  <c r="J22" i="16"/>
  <c r="J21" i="16" s="1"/>
  <c r="J20" i="16"/>
  <c r="J19" i="16"/>
  <c r="J18" i="16"/>
  <c r="J16" i="16"/>
  <c r="J15" i="16"/>
  <c r="J14" i="16"/>
  <c r="J12" i="16"/>
  <c r="J11" i="16"/>
  <c r="J9" i="16"/>
  <c r="J8" i="16"/>
  <c r="J7" i="16"/>
  <c r="J6" i="16"/>
  <c r="J5" i="16" s="1"/>
  <c r="J1023" i="15"/>
  <c r="J1022" i="15"/>
  <c r="J1021" i="15"/>
  <c r="J1020" i="15"/>
  <c r="J1019" i="15"/>
  <c r="J1018" i="15"/>
  <c r="J1017" i="15"/>
  <c r="J1016" i="15"/>
  <c r="J1015" i="15"/>
  <c r="J1014" i="15"/>
  <c r="J1013" i="15"/>
  <c r="J1012" i="15"/>
  <c r="J1011" i="15"/>
  <c r="J1010" i="15"/>
  <c r="J1009" i="15"/>
  <c r="J1008" i="15"/>
  <c r="J1007" i="15"/>
  <c r="J1005" i="15"/>
  <c r="J1004" i="15"/>
  <c r="J1003" i="15"/>
  <c r="J1002" i="15"/>
  <c r="J1001" i="15"/>
  <c r="J999" i="15"/>
  <c r="J998" i="15"/>
  <c r="J997" i="15"/>
  <c r="J995" i="15"/>
  <c r="J993" i="15"/>
  <c r="J991" i="15"/>
  <c r="J989" i="15"/>
  <c r="J988" i="15" s="1"/>
  <c r="J871" i="15" s="1"/>
  <c r="J987" i="15"/>
  <c r="J986" i="15"/>
  <c r="J985" i="15"/>
  <c r="J984" i="15" s="1"/>
  <c r="J983" i="15"/>
  <c r="J981" i="15"/>
  <c r="J980" i="15"/>
  <c r="J979" i="15"/>
  <c r="J978" i="15"/>
  <c r="J977" i="15"/>
  <c r="J976" i="15"/>
  <c r="J975" i="15"/>
  <c r="J974" i="15"/>
  <c r="J973" i="15"/>
  <c r="J972" i="15"/>
  <c r="J971" i="15"/>
  <c r="J970" i="15"/>
  <c r="J969" i="15"/>
  <c r="J968" i="15"/>
  <c r="J967" i="15"/>
  <c r="J966" i="15"/>
  <c r="J965" i="15"/>
  <c r="J964" i="15"/>
  <c r="J963" i="15"/>
  <c r="J960" i="15"/>
  <c r="J959" i="15"/>
  <c r="J958" i="15"/>
  <c r="J957" i="15"/>
  <c r="J955" i="15"/>
  <c r="J953" i="15"/>
  <c r="J952" i="15" s="1"/>
  <c r="J951" i="15"/>
  <c r="J950" i="15"/>
  <c r="J949" i="15"/>
  <c r="J948" i="15" s="1"/>
  <c r="J947" i="15"/>
  <c r="J945" i="15"/>
  <c r="J944" i="15"/>
  <c r="J943" i="15"/>
  <c r="J942" i="15"/>
  <c r="J941" i="15"/>
  <c r="J940" i="15"/>
  <c r="J939" i="15"/>
  <c r="J937" i="15"/>
  <c r="J936" i="15"/>
  <c r="J935" i="15"/>
  <c r="J934" i="15"/>
  <c r="J933" i="15"/>
  <c r="J931" i="15"/>
  <c r="J929" i="15"/>
  <c r="J927" i="15"/>
  <c r="J926" i="15"/>
  <c r="J925" i="15"/>
  <c r="J923" i="15"/>
  <c r="J921" i="15"/>
  <c r="J920" i="15" s="1"/>
  <c r="J919" i="15"/>
  <c r="J918" i="15"/>
  <c r="J917" i="15"/>
  <c r="J916" i="15" s="1"/>
  <c r="J915" i="15"/>
  <c r="J913" i="15"/>
  <c r="J912" i="15"/>
  <c r="J911" i="15"/>
  <c r="J909" i="15"/>
  <c r="J908" i="15"/>
  <c r="J907" i="15"/>
  <c r="J906" i="15"/>
  <c r="J905" i="15"/>
  <c r="J903" i="15"/>
  <c r="J902" i="15"/>
  <c r="J901" i="15"/>
  <c r="J899" i="15"/>
  <c r="J898" i="15"/>
  <c r="J897" i="15"/>
  <c r="J895" i="15"/>
  <c r="J894" i="15"/>
  <c r="J893" i="15"/>
  <c r="J891" i="15"/>
  <c r="J890" i="15"/>
  <c r="J889" i="15"/>
  <c r="J887" i="15"/>
  <c r="J886" i="15"/>
  <c r="J885" i="15"/>
  <c r="J883" i="15"/>
  <c r="J882" i="15"/>
  <c r="J881" i="15"/>
  <c r="J879" i="15"/>
  <c r="J878" i="15"/>
  <c r="J877" i="15"/>
  <c r="J875" i="15"/>
  <c r="J874" i="15"/>
  <c r="J873" i="15"/>
  <c r="J869" i="15"/>
  <c r="J868" i="15"/>
  <c r="J867" i="15"/>
  <c r="J865" i="15"/>
  <c r="J864" i="15"/>
  <c r="J863" i="15"/>
  <c r="J861" i="15"/>
  <c r="J860" i="15"/>
  <c r="J859" i="15"/>
  <c r="J857" i="15"/>
  <c r="J856" i="15"/>
  <c r="J855" i="15"/>
  <c r="J853" i="15"/>
  <c r="J851" i="15"/>
  <c r="J849" i="15"/>
  <c r="J848" i="15"/>
  <c r="J847" i="15"/>
  <c r="J845" i="15"/>
  <c r="J844" i="15"/>
  <c r="J843" i="15"/>
  <c r="J842" i="15"/>
  <c r="J841" i="15"/>
  <c r="J840" i="15"/>
  <c r="J839" i="15"/>
  <c r="J837" i="15"/>
  <c r="J836" i="15"/>
  <c r="J835" i="15"/>
  <c r="J833" i="15"/>
  <c r="J831" i="15"/>
  <c r="J830" i="15" s="1"/>
  <c r="J713" i="15" s="1"/>
  <c r="J829" i="15"/>
  <c r="J828" i="15"/>
  <c r="J827" i="15"/>
  <c r="J826" i="15" s="1"/>
  <c r="J825" i="15"/>
  <c r="J823" i="15"/>
  <c r="J822" i="15"/>
  <c r="J821" i="15"/>
  <c r="J820" i="15"/>
  <c r="J819" i="15"/>
  <c r="J818" i="15"/>
  <c r="J817" i="15"/>
  <c r="J816" i="15"/>
  <c r="J815" i="15"/>
  <c r="J814" i="15"/>
  <c r="J813" i="15"/>
  <c r="J812" i="15"/>
  <c r="J811" i="15"/>
  <c r="J810" i="15"/>
  <c r="J809" i="15"/>
  <c r="J808" i="15"/>
  <c r="J807" i="15"/>
  <c r="J806" i="15"/>
  <c r="J805" i="15"/>
  <c r="J802" i="15"/>
  <c r="J801" i="15"/>
  <c r="J800" i="15"/>
  <c r="J799" i="15"/>
  <c r="J797" i="15"/>
  <c r="J795" i="15"/>
  <c r="J794" i="15" s="1"/>
  <c r="J793" i="15"/>
  <c r="J792" i="15"/>
  <c r="J791" i="15"/>
  <c r="J790" i="15" s="1"/>
  <c r="J789" i="15"/>
  <c r="J787" i="15"/>
  <c r="J786" i="15"/>
  <c r="J785" i="15"/>
  <c r="J784" i="15"/>
  <c r="J783" i="15"/>
  <c r="J782" i="15"/>
  <c r="J781" i="15"/>
  <c r="J779" i="15"/>
  <c r="J778" i="15"/>
  <c r="J777" i="15"/>
  <c r="J776" i="15"/>
  <c r="J775" i="15"/>
  <c r="J773" i="15"/>
  <c r="J771" i="15"/>
  <c r="J769" i="15"/>
  <c r="J768" i="15"/>
  <c r="J767" i="15"/>
  <c r="J765" i="15"/>
  <c r="J763" i="15"/>
  <c r="J762" i="15" s="1"/>
  <c r="J761" i="15"/>
  <c r="J760" i="15"/>
  <c r="J759" i="15"/>
  <c r="J758" i="15" s="1"/>
  <c r="J757" i="15"/>
  <c r="J755" i="15"/>
  <c r="J754" i="15"/>
  <c r="J753" i="15"/>
  <c r="J751" i="15"/>
  <c r="J750" i="15"/>
  <c r="J749" i="15"/>
  <c r="J748" i="15"/>
  <c r="J747" i="15"/>
  <c r="J745" i="15"/>
  <c r="J744" i="15"/>
  <c r="J743" i="15"/>
  <c r="J741" i="15"/>
  <c r="J740" i="15"/>
  <c r="J739" i="15"/>
  <c r="J737" i="15"/>
  <c r="J736" i="15"/>
  <c r="J735" i="15"/>
  <c r="J733" i="15"/>
  <c r="J732" i="15"/>
  <c r="J731" i="15"/>
  <c r="J729" i="15"/>
  <c r="J728" i="15"/>
  <c r="J727" i="15"/>
  <c r="J725" i="15"/>
  <c r="J724" i="15"/>
  <c r="J723" i="15"/>
  <c r="J721" i="15"/>
  <c r="J720" i="15"/>
  <c r="J717" i="15"/>
  <c r="J716" i="15"/>
  <c r="J715" i="15"/>
  <c r="J711" i="15"/>
  <c r="J710" i="15"/>
  <c r="J709" i="15"/>
  <c r="J707" i="15"/>
  <c r="J706" i="15"/>
  <c r="J705" i="15"/>
  <c r="J703" i="15"/>
  <c r="J702" i="15"/>
  <c r="J701" i="15"/>
  <c r="J699" i="15"/>
  <c r="J696" i="15" s="1"/>
  <c r="J695" i="15"/>
  <c r="J694" i="15"/>
  <c r="J693" i="15"/>
  <c r="J692" i="15" s="1"/>
  <c r="J691" i="15"/>
  <c r="J689" i="15"/>
  <c r="J688" i="15"/>
  <c r="J687" i="15"/>
  <c r="J686" i="15"/>
  <c r="J685" i="15"/>
  <c r="J684" i="15"/>
  <c r="J683" i="15"/>
  <c r="J682" i="15"/>
  <c r="J681" i="15"/>
  <c r="J680" i="15"/>
  <c r="J679" i="15"/>
  <c r="J678" i="15"/>
  <c r="J677" i="15"/>
  <c r="J676" i="15"/>
  <c r="J675" i="15"/>
  <c r="J673" i="15"/>
  <c r="J672" i="15"/>
  <c r="J571" i="15" s="1"/>
  <c r="J671" i="15"/>
  <c r="J670" i="15"/>
  <c r="J669" i="15"/>
  <c r="J667" i="15"/>
  <c r="J666" i="15"/>
  <c r="J665" i="15"/>
  <c r="J663" i="15"/>
  <c r="J662" i="15"/>
  <c r="J661" i="15"/>
  <c r="J659" i="15"/>
  <c r="J658" i="15"/>
  <c r="J657" i="15"/>
  <c r="J655" i="15"/>
  <c r="J654" i="15"/>
  <c r="J653" i="15"/>
  <c r="J651" i="15"/>
  <c r="J648" i="15" s="1"/>
  <c r="J647" i="15"/>
  <c r="J646" i="15"/>
  <c r="J644" i="15"/>
  <c r="J643" i="15"/>
  <c r="J641" i="15"/>
  <c r="J640" i="15"/>
  <c r="J639" i="15"/>
  <c r="J638" i="15"/>
  <c r="J637" i="15"/>
  <c r="J636" i="15"/>
  <c r="J635" i="15"/>
  <c r="J634" i="15"/>
  <c r="J633" i="15"/>
  <c r="J632" i="15"/>
  <c r="J631" i="15"/>
  <c r="J630" i="15"/>
  <c r="J629" i="15"/>
  <c r="J628" i="15"/>
  <c r="J627" i="15"/>
  <c r="J625" i="15"/>
  <c r="J624" i="15"/>
  <c r="J623" i="15"/>
  <c r="J622" i="15"/>
  <c r="J621" i="15"/>
  <c r="J619" i="15"/>
  <c r="J617" i="15"/>
  <c r="J615" i="15"/>
  <c r="J614" i="15"/>
  <c r="J613" i="15"/>
  <c r="J611" i="15"/>
  <c r="J610" i="15"/>
  <c r="J609" i="15"/>
  <c r="J607" i="15"/>
  <c r="J605" i="15"/>
  <c r="J604" i="15" s="1"/>
  <c r="J603" i="15"/>
  <c r="J602" i="15"/>
  <c r="J601" i="15"/>
  <c r="J600" i="15" s="1"/>
  <c r="J599" i="15"/>
  <c r="J598" i="15"/>
  <c r="J597" i="15"/>
  <c r="J596" i="15" s="1"/>
  <c r="J595" i="15"/>
  <c r="J594" i="15"/>
  <c r="J593" i="15"/>
  <c r="J592" i="15" s="1"/>
  <c r="J591" i="15"/>
  <c r="J590" i="15"/>
  <c r="J589" i="15"/>
  <c r="J588" i="15" s="1"/>
  <c r="J587" i="15"/>
  <c r="J586" i="15"/>
  <c r="J585" i="15"/>
  <c r="J584" i="15" s="1"/>
  <c r="J583" i="15"/>
  <c r="J582" i="15"/>
  <c r="J581" i="15"/>
  <c r="J580" i="15" s="1"/>
  <c r="J579" i="15"/>
  <c r="J578" i="15"/>
  <c r="J577" i="15"/>
  <c r="J576" i="15" s="1"/>
  <c r="J575" i="15"/>
  <c r="J574" i="15"/>
  <c r="J573" i="15"/>
  <c r="J572" i="15" s="1"/>
  <c r="J569" i="15"/>
  <c r="J568" i="15"/>
  <c r="J567" i="15"/>
  <c r="J566" i="15" s="1"/>
  <c r="J565" i="15"/>
  <c r="J564" i="15"/>
  <c r="J563" i="15"/>
  <c r="J562" i="15" s="1"/>
  <c r="J561" i="15"/>
  <c r="J560" i="15"/>
  <c r="J559" i="15"/>
  <c r="J558" i="15" s="1"/>
  <c r="J557" i="15"/>
  <c r="J554" i="15"/>
  <c r="J553" i="15"/>
  <c r="J552" i="15"/>
  <c r="J551" i="15"/>
  <c r="J549" i="15"/>
  <c r="J547" i="15"/>
  <c r="J545" i="15"/>
  <c r="J544" i="15"/>
  <c r="J543" i="15"/>
  <c r="J541" i="15"/>
  <c r="J540" i="15"/>
  <c r="J539" i="15"/>
  <c r="J537" i="15"/>
  <c r="J536" i="15"/>
  <c r="J535" i="15"/>
  <c r="J533" i="15"/>
  <c r="J531" i="15"/>
  <c r="J530" i="15" s="1"/>
  <c r="J425" i="15" s="1"/>
  <c r="J529" i="15"/>
  <c r="J528" i="15"/>
  <c r="J527" i="15"/>
  <c r="J526" i="15" s="1"/>
  <c r="J525" i="15"/>
  <c r="J524" i="15"/>
  <c r="J523" i="15"/>
  <c r="J522" i="15" s="1"/>
  <c r="J521" i="15"/>
  <c r="J520" i="15"/>
  <c r="J519" i="15"/>
  <c r="J518" i="15" s="1"/>
  <c r="J517" i="15"/>
  <c r="J516" i="15"/>
  <c r="J515" i="15"/>
  <c r="J514" i="15" s="1"/>
  <c r="J513" i="15"/>
  <c r="J510" i="15"/>
  <c r="J509" i="15"/>
  <c r="J506" i="15" s="1"/>
  <c r="J505" i="15"/>
  <c r="J502" i="15"/>
  <c r="J501" i="15"/>
  <c r="J500" i="15"/>
  <c r="J499" i="15"/>
  <c r="J497" i="15"/>
  <c r="J495" i="15"/>
  <c r="J493" i="15"/>
  <c r="J492" i="15"/>
  <c r="J491" i="15"/>
  <c r="J489" i="15"/>
  <c r="J488" i="15"/>
  <c r="J487" i="15"/>
  <c r="J485" i="15"/>
  <c r="J484" i="15"/>
  <c r="J483" i="15"/>
  <c r="J481" i="15"/>
  <c r="J479" i="15"/>
  <c r="J478" i="15" s="1"/>
  <c r="J477" i="15"/>
  <c r="J476" i="15"/>
  <c r="J475" i="15"/>
  <c r="J474" i="15" s="1"/>
  <c r="J473" i="15"/>
  <c r="J471" i="15"/>
  <c r="J470" i="15"/>
  <c r="J469" i="15"/>
  <c r="J468" i="15"/>
  <c r="J467" i="15"/>
  <c r="J466" i="15"/>
  <c r="J465" i="15"/>
  <c r="J463" i="15"/>
  <c r="J462" i="15"/>
  <c r="J461" i="15"/>
  <c r="J459" i="15"/>
  <c r="J457" i="15"/>
  <c r="J456" i="15"/>
  <c r="J455" i="15"/>
  <c r="J453" i="15"/>
  <c r="J452" i="15"/>
  <c r="J451" i="15"/>
  <c r="J449" i="15"/>
  <c r="J448" i="15"/>
  <c r="J447" i="15"/>
  <c r="J445" i="15"/>
  <c r="J444" i="15"/>
  <c r="J443" i="15"/>
  <c r="J441" i="15"/>
  <c r="J440" i="15"/>
  <c r="J439" i="15"/>
  <c r="J437" i="15"/>
  <c r="J436" i="15"/>
  <c r="J435" i="15"/>
  <c r="J433" i="15"/>
  <c r="J432" i="15"/>
  <c r="J431" i="15"/>
  <c r="J429" i="15"/>
  <c r="J428" i="15"/>
  <c r="J427" i="15"/>
  <c r="J423" i="15"/>
  <c r="J422" i="15"/>
  <c r="J421" i="15"/>
  <c r="J419" i="15"/>
  <c r="J418" i="15"/>
  <c r="J417" i="15"/>
  <c r="J415" i="15"/>
  <c r="J414" i="15"/>
  <c r="J413" i="15"/>
  <c r="J411" i="15"/>
  <c r="J408" i="15"/>
  <c r="J407" i="15"/>
  <c r="J406" i="15"/>
  <c r="J405" i="15"/>
  <c r="J404" i="15"/>
  <c r="J403" i="15"/>
  <c r="J401" i="15"/>
  <c r="J400" i="15"/>
  <c r="J399" i="15"/>
  <c r="J397" i="15"/>
  <c r="J395" i="15"/>
  <c r="J394" i="15"/>
  <c r="J393" i="15"/>
  <c r="J391" i="15"/>
  <c r="J390" i="15"/>
  <c r="J389" i="15"/>
  <c r="J387" i="15"/>
  <c r="J385" i="15"/>
  <c r="J384" i="15" s="1"/>
  <c r="J383" i="15"/>
  <c r="J380" i="15"/>
  <c r="J379" i="15"/>
  <c r="J376" i="15" s="1"/>
  <c r="J375" i="15"/>
  <c r="J372" i="15"/>
  <c r="J371" i="15"/>
  <c r="J370" i="15"/>
  <c r="J369" i="15"/>
  <c r="J367" i="15"/>
  <c r="J366" i="15"/>
  <c r="J365" i="15"/>
  <c r="J363" i="15"/>
  <c r="J361" i="15"/>
  <c r="J360" i="15"/>
  <c r="J358" i="15"/>
  <c r="J356" i="15"/>
  <c r="J354" i="15"/>
  <c r="J353" i="15"/>
  <c r="J352" i="15"/>
  <c r="J350" i="15"/>
  <c r="J348" i="15"/>
  <c r="J347" i="15" s="1"/>
  <c r="J346" i="15"/>
  <c r="J344" i="15"/>
  <c r="J343" i="15"/>
  <c r="J342" i="15"/>
  <c r="J341" i="15"/>
  <c r="J340" i="15"/>
  <c r="J339" i="15"/>
  <c r="J338" i="15"/>
  <c r="J337" i="15"/>
  <c r="J336" i="15"/>
  <c r="J335" i="15"/>
  <c r="J334" i="15"/>
  <c r="J333" i="15"/>
  <c r="J332" i="15"/>
  <c r="J331" i="15"/>
  <c r="J330" i="15"/>
  <c r="J329" i="15"/>
  <c r="J328" i="15"/>
  <c r="J327" i="15"/>
  <c r="J326" i="15"/>
  <c r="J325" i="15"/>
  <c r="J324" i="15"/>
  <c r="J323" i="15"/>
  <c r="J322" i="15"/>
  <c r="J321" i="15"/>
  <c r="J320" i="15"/>
  <c r="J319" i="15"/>
  <c r="J318" i="15"/>
  <c r="J317" i="15"/>
  <c r="J316" i="15"/>
  <c r="J315" i="15"/>
  <c r="J314" i="15"/>
  <c r="J309" i="15"/>
  <c r="J308" i="15"/>
  <c r="J307" i="15"/>
  <c r="J306" i="15"/>
  <c r="J304" i="15"/>
  <c r="J303" i="15"/>
  <c r="J300" i="15"/>
  <c r="J299" i="15"/>
  <c r="J298" i="15"/>
  <c r="J296" i="15"/>
  <c r="J295" i="15"/>
  <c r="J294" i="15"/>
  <c r="J292" i="15"/>
  <c r="J291" i="15"/>
  <c r="J290" i="15"/>
  <c r="J288" i="15"/>
  <c r="J285" i="15" s="1"/>
  <c r="J284" i="15"/>
  <c r="J283" i="15"/>
  <c r="J282" i="15"/>
  <c r="J281" i="15" s="1"/>
  <c r="J280" i="15"/>
  <c r="J277" i="15"/>
  <c r="J276" i="15"/>
  <c r="J275" i="15"/>
  <c r="J274" i="15"/>
  <c r="J272" i="15"/>
  <c r="J271" i="15"/>
  <c r="J270" i="15"/>
  <c r="J268" i="15"/>
  <c r="J267" i="15"/>
  <c r="J266" i="15"/>
  <c r="J264" i="15"/>
  <c r="J262" i="15"/>
  <c r="J260" i="15"/>
  <c r="J256" i="15"/>
  <c r="J253" i="15"/>
  <c r="J252" i="15"/>
  <c r="J249" i="15"/>
  <c r="J248" i="15"/>
  <c r="J247" i="15"/>
  <c r="J246" i="15"/>
  <c r="J245" i="15"/>
  <c r="J244" i="15"/>
  <c r="J243" i="15"/>
  <c r="J242" i="15"/>
  <c r="J241" i="15"/>
  <c r="J240" i="15"/>
  <c r="J239" i="15"/>
  <c r="J238" i="15"/>
  <c r="J237" i="15"/>
  <c r="J236" i="15"/>
  <c r="J234" i="15"/>
  <c r="J233" i="15"/>
  <c r="J232" i="15"/>
  <c r="J230" i="15"/>
  <c r="J228" i="15"/>
  <c r="J226" i="15"/>
  <c r="J225" i="15" s="1"/>
  <c r="J224" i="15"/>
  <c r="J222" i="15"/>
  <c r="J221" i="15"/>
  <c r="J220" i="15"/>
  <c r="J219" i="15"/>
  <c r="J218" i="15"/>
  <c r="J217" i="15"/>
  <c r="J216" i="15"/>
  <c r="J215" i="15"/>
  <c r="J212" i="15"/>
  <c r="J211" i="15"/>
  <c r="J210" i="15"/>
  <c r="J209" i="15"/>
  <c r="J208" i="15"/>
  <c r="J207" i="15"/>
  <c r="J206" i="15"/>
  <c r="J205" i="15"/>
  <c r="J204" i="15"/>
  <c r="J203" i="15"/>
  <c r="J202" i="15"/>
  <c r="J201" i="15"/>
  <c r="J200" i="15"/>
  <c r="J198" i="15"/>
  <c r="J197" i="15"/>
  <c r="J194" i="15"/>
  <c r="J193" i="15"/>
  <c r="J192" i="15"/>
  <c r="J190" i="15"/>
  <c r="J189" i="15"/>
  <c r="J188" i="15"/>
  <c r="J186" i="15"/>
  <c r="J185" i="15"/>
  <c r="J184" i="15"/>
  <c r="J182" i="15"/>
  <c r="J179" i="15" s="1"/>
  <c r="J178" i="15"/>
  <c r="J177" i="15"/>
  <c r="J176" i="15"/>
  <c r="J175" i="15" s="1"/>
  <c r="J174" i="15"/>
  <c r="J171" i="15"/>
  <c r="J170" i="15"/>
  <c r="J169" i="15"/>
  <c r="J168" i="15"/>
  <c r="J166" i="15"/>
  <c r="J165" i="15"/>
  <c r="J164" i="15"/>
  <c r="J162" i="15"/>
  <c r="J161" i="15"/>
  <c r="J160" i="15"/>
  <c r="J158" i="15"/>
  <c r="J157" i="15"/>
  <c r="J156" i="15"/>
  <c r="J154" i="15"/>
  <c r="J153" i="15"/>
  <c r="J152" i="15"/>
  <c r="J150" i="15"/>
  <c r="J147" i="15" s="1"/>
  <c r="J146" i="15"/>
  <c r="J145" i="15"/>
  <c r="J144" i="15"/>
  <c r="J143" i="15" s="1"/>
  <c r="J142" i="15"/>
  <c r="J141" i="15"/>
  <c r="J140" i="15"/>
  <c r="J139" i="15" s="1"/>
  <c r="J138" i="15"/>
  <c r="J137" i="15"/>
  <c r="J136" i="15"/>
  <c r="J135" i="15" s="1"/>
  <c r="J134" i="15"/>
  <c r="J133" i="15"/>
  <c r="J132" i="15"/>
  <c r="J131" i="15" s="1"/>
  <c r="J130" i="15"/>
  <c r="J128" i="15"/>
  <c r="J127" i="15"/>
  <c r="J126" i="15"/>
  <c r="J124" i="15"/>
  <c r="J123" i="15"/>
  <c r="J122" i="15"/>
  <c r="J120" i="15"/>
  <c r="J118" i="15"/>
  <c r="J117" i="15"/>
  <c r="J116" i="15"/>
  <c r="J114" i="15"/>
  <c r="J113" i="15"/>
  <c r="J112" i="15"/>
  <c r="J110" i="15"/>
  <c r="J109" i="15"/>
  <c r="J108" i="15"/>
  <c r="J106" i="15"/>
  <c r="J105" i="15"/>
  <c r="J104" i="15"/>
  <c r="J102" i="15"/>
  <c r="J101" i="15"/>
  <c r="J100" i="15"/>
  <c r="J98" i="15"/>
  <c r="J97" i="15"/>
  <c r="J96" i="15"/>
  <c r="J92" i="15"/>
  <c r="J90" i="15"/>
  <c r="J89" i="15" s="1"/>
  <c r="J88" i="15"/>
  <c r="J87" i="15"/>
  <c r="J86" i="15"/>
  <c r="J85" i="15" s="1"/>
  <c r="J84" i="15"/>
  <c r="J83" i="15"/>
  <c r="J82" i="15"/>
  <c r="J81" i="15" s="1"/>
  <c r="J80" i="15"/>
  <c r="J76" i="15"/>
  <c r="J75" i="15"/>
  <c r="J74" i="15"/>
  <c r="J72" i="15"/>
  <c r="J69" i="15" s="1"/>
  <c r="J68" i="15"/>
  <c r="J67" i="15"/>
  <c r="J66" i="15"/>
  <c r="J65" i="15" s="1"/>
  <c r="J64" i="15"/>
  <c r="J63" i="15"/>
  <c r="J62" i="15"/>
  <c r="J61" i="15" s="1"/>
  <c r="J60" i="15"/>
  <c r="J59" i="15"/>
  <c r="J58" i="15"/>
  <c r="J57" i="15" s="1"/>
  <c r="J56" i="15"/>
  <c r="J55" i="15"/>
  <c r="J54" i="15"/>
  <c r="J53" i="15" s="1"/>
  <c r="J52" i="15"/>
  <c r="J51" i="15"/>
  <c r="J50" i="15"/>
  <c r="J49" i="15" s="1"/>
  <c r="J48" i="15"/>
  <c r="J46" i="15"/>
  <c r="J45" i="15"/>
  <c r="J44" i="15"/>
  <c r="J42" i="15"/>
  <c r="J41" i="15"/>
  <c r="J40" i="15"/>
  <c r="J39" i="15"/>
  <c r="J38" i="15"/>
  <c r="J36" i="15"/>
  <c r="J35" i="15"/>
  <c r="J34" i="15"/>
  <c r="J32" i="15"/>
  <c r="J31" i="15"/>
  <c r="J30" i="15"/>
  <c r="J28" i="15"/>
  <c r="J26" i="15"/>
  <c r="J25" i="15" s="1"/>
  <c r="J24" i="15"/>
  <c r="J22" i="15"/>
  <c r="J21" i="15" s="1"/>
  <c r="J20" i="15"/>
  <c r="J19" i="15"/>
  <c r="J18" i="15"/>
  <c r="J17" i="15" s="1"/>
  <c r="J16" i="15"/>
  <c r="J15" i="15"/>
  <c r="J14" i="15"/>
  <c r="J13" i="15" s="1"/>
  <c r="J12" i="15"/>
  <c r="J11" i="15"/>
  <c r="J10" i="15"/>
  <c r="J9" i="15" s="1"/>
  <c r="J8" i="15"/>
  <c r="J7" i="15"/>
  <c r="J6" i="15"/>
  <c r="J5" i="15" s="1"/>
  <c r="J1018" i="14"/>
  <c r="J1017" i="14"/>
  <c r="J1016" i="14"/>
  <c r="J1015" i="14" s="1"/>
  <c r="J1014" i="14"/>
  <c r="J1013" i="14"/>
  <c r="J1012" i="14"/>
  <c r="J1011" i="14" s="1"/>
  <c r="J1010" i="14"/>
  <c r="J1009" i="14"/>
  <c r="J1008" i="14"/>
  <c r="J1007" i="14"/>
  <c r="J1006" i="14"/>
  <c r="J1005" i="14"/>
  <c r="J1004" i="14"/>
  <c r="J1003" i="14"/>
  <c r="J1002" i="14"/>
  <c r="J1000" i="14"/>
  <c r="J999" i="14"/>
  <c r="J998" i="14"/>
  <c r="J997" i="14"/>
  <c r="J996" i="14"/>
  <c r="J994" i="14"/>
  <c r="J993" i="14"/>
  <c r="J992" i="14"/>
  <c r="J990" i="14"/>
  <c r="J988" i="14"/>
  <c r="J987" i="14" s="1"/>
  <c r="J986" i="14"/>
  <c r="J984" i="14"/>
  <c r="J983" i="14" s="1"/>
  <c r="J982" i="14"/>
  <c r="J981" i="14"/>
  <c r="J980" i="14"/>
  <c r="J979" i="14" s="1"/>
  <c r="J978" i="14"/>
  <c r="J976" i="14"/>
  <c r="J975" i="14"/>
  <c r="J974" i="14"/>
  <c r="J973" i="14"/>
  <c r="J972" i="14"/>
  <c r="J971" i="14"/>
  <c r="J970" i="14"/>
  <c r="J969" i="14"/>
  <c r="J968" i="14"/>
  <c r="J967" i="14"/>
  <c r="J966" i="14"/>
  <c r="J965" i="14"/>
  <c r="J964" i="14"/>
  <c r="J963" i="14"/>
  <c r="J962" i="14"/>
  <c r="J961" i="14"/>
  <c r="J960" i="14"/>
  <c r="J959" i="14"/>
  <c r="J958" i="14"/>
  <c r="J955" i="14" s="1"/>
  <c r="J954" i="14"/>
  <c r="J953" i="14"/>
  <c r="J952" i="14"/>
  <c r="J951" i="14" s="1"/>
  <c r="J950" i="14"/>
  <c r="J948" i="14"/>
  <c r="J947" i="14" s="1"/>
  <c r="J946" i="14"/>
  <c r="J945" i="14"/>
  <c r="J944" i="14"/>
  <c r="J943" i="14" s="1"/>
  <c r="J942" i="14"/>
  <c r="J940" i="14"/>
  <c r="J939" i="14"/>
  <c r="J938" i="14"/>
  <c r="J937" i="14"/>
  <c r="J936" i="14"/>
  <c r="J935" i="14"/>
  <c r="J934" i="14"/>
  <c r="J932" i="14"/>
  <c r="J931" i="14"/>
  <c r="J930" i="14"/>
  <c r="J929" i="14"/>
  <c r="J928" i="14"/>
  <c r="J926" i="14"/>
  <c r="J924" i="14"/>
  <c r="J923" i="14" s="1"/>
  <c r="J922" i="14"/>
  <c r="J921" i="14"/>
  <c r="J920" i="14"/>
  <c r="J919" i="14" s="1"/>
  <c r="J918" i="14"/>
  <c r="J916" i="14"/>
  <c r="J915" i="14" s="1"/>
  <c r="J914" i="14"/>
  <c r="J913" i="14"/>
  <c r="J912" i="14"/>
  <c r="J911" i="14" s="1"/>
  <c r="J910" i="14"/>
  <c r="J908" i="14"/>
  <c r="J907" i="14"/>
  <c r="J906" i="14"/>
  <c r="J904" i="14"/>
  <c r="J903" i="14"/>
  <c r="J902" i="14"/>
  <c r="J901" i="14"/>
  <c r="J900" i="14"/>
  <c r="J898" i="14"/>
  <c r="J897" i="14"/>
  <c r="J896" i="14"/>
  <c r="J894" i="14"/>
  <c r="J893" i="14"/>
  <c r="J892" i="14"/>
  <c r="J890" i="14"/>
  <c r="J889" i="14"/>
  <c r="J888" i="14"/>
  <c r="J886" i="14"/>
  <c r="J885" i="14"/>
  <c r="J884" i="14"/>
  <c r="J882" i="14"/>
  <c r="J881" i="14"/>
  <c r="J880" i="14"/>
  <c r="J878" i="14"/>
  <c r="J877" i="14"/>
  <c r="J876" i="14"/>
  <c r="J874" i="14"/>
  <c r="J873" i="14"/>
  <c r="J872" i="14"/>
  <c r="J870" i="14"/>
  <c r="J869" i="14"/>
  <c r="J868" i="14"/>
  <c r="J864" i="14"/>
  <c r="J863" i="14"/>
  <c r="J862" i="14"/>
  <c r="J860" i="14"/>
  <c r="J859" i="14"/>
  <c r="J858" i="14"/>
  <c r="J856" i="14"/>
  <c r="J855" i="14"/>
  <c r="J854" i="14"/>
  <c r="J852" i="14"/>
  <c r="J851" i="14"/>
  <c r="J850" i="14"/>
  <c r="J848" i="14"/>
  <c r="J846" i="14"/>
  <c r="J845" i="14" s="1"/>
  <c r="J844" i="14"/>
  <c r="J843" i="14"/>
  <c r="J842" i="14"/>
  <c r="J841" i="14" s="1"/>
  <c r="J840" i="14"/>
  <c r="J839" i="14"/>
  <c r="J838" i="14"/>
  <c r="J837" i="14"/>
  <c r="J836" i="14"/>
  <c r="J835" i="14"/>
  <c r="J834" i="14"/>
  <c r="J833" i="14" s="1"/>
  <c r="J832" i="14"/>
  <c r="J831" i="14"/>
  <c r="J830" i="14"/>
  <c r="J829" i="14" s="1"/>
  <c r="J828" i="14"/>
  <c r="J826" i="14"/>
  <c r="J825" i="14" s="1"/>
  <c r="J824" i="14"/>
  <c r="J823" i="14"/>
  <c r="J822" i="14"/>
  <c r="J821" i="14" s="1"/>
  <c r="J820" i="14"/>
  <c r="J818" i="14"/>
  <c r="J817" i="14"/>
  <c r="J816" i="14"/>
  <c r="J815" i="14"/>
  <c r="J814" i="14"/>
  <c r="J813" i="14"/>
  <c r="J812" i="14"/>
  <c r="J811" i="14"/>
  <c r="J810" i="14"/>
  <c r="J809" i="14"/>
  <c r="J808" i="14"/>
  <c r="J807" i="14"/>
  <c r="J806" i="14"/>
  <c r="J805" i="14"/>
  <c r="J804" i="14"/>
  <c r="J803" i="14"/>
  <c r="J802" i="14"/>
  <c r="J801" i="14"/>
  <c r="J800" i="14"/>
  <c r="J797" i="14" s="1"/>
  <c r="J796" i="14"/>
  <c r="J795" i="14"/>
  <c r="J794" i="14"/>
  <c r="J793" i="14" s="1"/>
  <c r="J792" i="14"/>
  <c r="J790" i="14"/>
  <c r="J789" i="14" s="1"/>
  <c r="J788" i="14"/>
  <c r="J787" i="14"/>
  <c r="J786" i="14"/>
  <c r="J785" i="14" s="1"/>
  <c r="J784" i="14"/>
  <c r="J782" i="14"/>
  <c r="J781" i="14"/>
  <c r="J780" i="14"/>
  <c r="J779" i="14"/>
  <c r="J778" i="14"/>
  <c r="J777" i="14"/>
  <c r="J776" i="14"/>
  <c r="J774" i="14"/>
  <c r="J773" i="14"/>
  <c r="J772" i="14"/>
  <c r="J771" i="14"/>
  <c r="J770" i="14"/>
  <c r="J768" i="14"/>
  <c r="J766" i="14"/>
  <c r="J765" i="14" s="1"/>
  <c r="J764" i="14"/>
  <c r="J763" i="14"/>
  <c r="J762" i="14"/>
  <c r="J761" i="14" s="1"/>
  <c r="J760" i="14"/>
  <c r="J758" i="14"/>
  <c r="J757" i="14" s="1"/>
  <c r="J756" i="14"/>
  <c r="J755" i="14"/>
  <c r="J754" i="14"/>
  <c r="J753" i="14" s="1"/>
  <c r="J752" i="14"/>
  <c r="J750" i="14"/>
  <c r="J749" i="14"/>
  <c r="J748" i="14"/>
  <c r="J746" i="14"/>
  <c r="J745" i="14"/>
  <c r="J744" i="14"/>
  <c r="J743" i="14"/>
  <c r="J742" i="14"/>
  <c r="J740" i="14"/>
  <c r="J739" i="14"/>
  <c r="J738" i="14"/>
  <c r="J736" i="14"/>
  <c r="J735" i="14"/>
  <c r="J734" i="14"/>
  <c r="J732" i="14"/>
  <c r="J731" i="14"/>
  <c r="J730" i="14"/>
  <c r="J728" i="14"/>
  <c r="J727" i="14"/>
  <c r="J726" i="14"/>
  <c r="J724" i="14"/>
  <c r="J723" i="14"/>
  <c r="J722" i="14"/>
  <c r="J720" i="14"/>
  <c r="J719" i="14"/>
  <c r="J718" i="14"/>
  <c r="J716" i="14"/>
  <c r="J715" i="14"/>
  <c r="J714" i="14"/>
  <c r="J712" i="14"/>
  <c r="J711" i="14"/>
  <c r="J710" i="14"/>
  <c r="J706" i="14"/>
  <c r="J705" i="14"/>
  <c r="J704" i="14"/>
  <c r="J702" i="14"/>
  <c r="J701" i="14"/>
  <c r="J700" i="14"/>
  <c r="J698" i="14"/>
  <c r="J697" i="14"/>
  <c r="J696" i="14"/>
  <c r="J695" i="14"/>
  <c r="J694" i="14"/>
  <c r="J691" i="14" s="1"/>
  <c r="J690" i="14"/>
  <c r="J689" i="14"/>
  <c r="J688" i="14"/>
  <c r="J687" i="14" s="1"/>
  <c r="J686" i="14"/>
  <c r="J684" i="14"/>
  <c r="J683" i="14"/>
  <c r="J682" i="14"/>
  <c r="J681" i="14"/>
  <c r="J680" i="14"/>
  <c r="J679" i="14"/>
  <c r="J678" i="14"/>
  <c r="J677" i="14"/>
  <c r="J676" i="14"/>
  <c r="J675" i="14"/>
  <c r="J674" i="14"/>
  <c r="J673" i="14"/>
  <c r="J672" i="14"/>
  <c r="J671" i="14"/>
  <c r="J670" i="14"/>
  <c r="J668" i="14"/>
  <c r="J667" i="14"/>
  <c r="J666" i="14"/>
  <c r="J665" i="14"/>
  <c r="J664" i="14"/>
  <c r="J662" i="14"/>
  <c r="J661" i="14"/>
  <c r="J660" i="14"/>
  <c r="J658" i="14"/>
  <c r="J657" i="14"/>
  <c r="J656" i="14"/>
  <c r="J654" i="14"/>
  <c r="J653" i="14"/>
  <c r="J652" i="14"/>
  <c r="J650" i="14"/>
  <c r="J649" i="14"/>
  <c r="J648" i="14"/>
  <c r="J646" i="14"/>
  <c r="J643" i="14" s="1"/>
  <c r="J642" i="14"/>
  <c r="J641" i="14"/>
  <c r="J640" i="14"/>
  <c r="J639" i="14" s="1"/>
  <c r="J638" i="14"/>
  <c r="J636" i="14"/>
  <c r="J635" i="14" s="1"/>
  <c r="J634" i="14"/>
  <c r="J633" i="14"/>
  <c r="J632" i="14"/>
  <c r="J631" i="14"/>
  <c r="J630" i="14"/>
  <c r="J629" i="14"/>
  <c r="J628" i="14"/>
  <c r="J627" i="14" s="1"/>
  <c r="J626" i="14"/>
  <c r="J625" i="14"/>
  <c r="J624" i="14"/>
  <c r="J623" i="14"/>
  <c r="J622" i="14"/>
  <c r="J620" i="14"/>
  <c r="J619" i="14"/>
  <c r="J618" i="14"/>
  <c r="J617" i="14"/>
  <c r="J616" i="14"/>
  <c r="J615" i="14"/>
  <c r="J614" i="14"/>
  <c r="J612" i="14"/>
  <c r="J611" i="14" s="1"/>
  <c r="J610" i="14"/>
  <c r="J609" i="14"/>
  <c r="J608" i="14"/>
  <c r="J607" i="14" s="1"/>
  <c r="J606" i="14"/>
  <c r="J605" i="14"/>
  <c r="J604" i="14"/>
  <c r="J603" i="14" s="1"/>
  <c r="J602" i="14"/>
  <c r="J600" i="14"/>
  <c r="J599" i="14" s="1"/>
  <c r="J598" i="14"/>
  <c r="J597" i="14"/>
  <c r="J596" i="14"/>
  <c r="J595" i="14" s="1"/>
  <c r="J594" i="14"/>
  <c r="J593" i="14"/>
  <c r="J592" i="14"/>
  <c r="J591" i="14" s="1"/>
  <c r="J590" i="14"/>
  <c r="J589" i="14"/>
  <c r="J588" i="14"/>
  <c r="J587" i="14" s="1"/>
  <c r="J586" i="14"/>
  <c r="J585" i="14"/>
  <c r="J584" i="14"/>
  <c r="J583" i="14" s="1"/>
  <c r="J582" i="14"/>
  <c r="J581" i="14"/>
  <c r="J580" i="14"/>
  <c r="J579" i="14" s="1"/>
  <c r="J578" i="14"/>
  <c r="J577" i="14"/>
  <c r="J576" i="14"/>
  <c r="J575" i="14" s="1"/>
  <c r="J574" i="14"/>
  <c r="J573" i="14"/>
  <c r="J572" i="14"/>
  <c r="J571" i="14" s="1"/>
  <c r="J570" i="14"/>
  <c r="J569" i="14"/>
  <c r="J568" i="14"/>
  <c r="J567" i="14" s="1"/>
  <c r="J564" i="14"/>
  <c r="J563" i="14"/>
  <c r="J562" i="14"/>
  <c r="J561" i="14" s="1"/>
  <c r="J560" i="14"/>
  <c r="J559" i="14"/>
  <c r="J558" i="14"/>
  <c r="J557" i="14" s="1"/>
  <c r="J556" i="14"/>
  <c r="J555" i="14"/>
  <c r="J554" i="14"/>
  <c r="J553" i="14" s="1"/>
  <c r="J552" i="14"/>
  <c r="J549" i="14"/>
  <c r="J548" i="14"/>
  <c r="J547" i="14"/>
  <c r="J546" i="14"/>
  <c r="J545" i="14"/>
  <c r="J544" i="14"/>
  <c r="J542" i="14"/>
  <c r="J541" i="14" s="1"/>
  <c r="J540" i="14"/>
  <c r="J539" i="14"/>
  <c r="J538" i="14"/>
  <c r="J537" i="14" s="1"/>
  <c r="J536" i="14"/>
  <c r="J535" i="14"/>
  <c r="J534" i="14"/>
  <c r="J533" i="14" s="1"/>
  <c r="J532" i="14"/>
  <c r="J531" i="14"/>
  <c r="J530" i="14"/>
  <c r="J529" i="14" s="1"/>
  <c r="J528" i="14"/>
  <c r="J526" i="14"/>
  <c r="J525" i="14" s="1"/>
  <c r="J524" i="14"/>
  <c r="J523" i="14"/>
  <c r="J522" i="14"/>
  <c r="J521" i="14" s="1"/>
  <c r="J520" i="14"/>
  <c r="J519" i="14"/>
  <c r="J518" i="14"/>
  <c r="J517" i="14" s="1"/>
  <c r="J516" i="14"/>
  <c r="J515" i="14"/>
  <c r="J514" i="14"/>
  <c r="J513" i="14" s="1"/>
  <c r="J512" i="14"/>
  <c r="J511" i="14"/>
  <c r="J510" i="14"/>
  <c r="J509" i="14" s="1"/>
  <c r="J508" i="14"/>
  <c r="J505" i="14"/>
  <c r="J504" i="14"/>
  <c r="J501" i="14" s="1"/>
  <c r="J500" i="14"/>
  <c r="J497" i="14"/>
  <c r="J496" i="14"/>
  <c r="J495" i="14"/>
  <c r="J494" i="14"/>
  <c r="J493" i="14"/>
  <c r="J492" i="14"/>
  <c r="J490" i="14"/>
  <c r="J489" i="14" s="1"/>
  <c r="J488" i="14"/>
  <c r="J487" i="14"/>
  <c r="J486" i="14"/>
  <c r="J485" i="14" s="1"/>
  <c r="J484" i="14"/>
  <c r="J483" i="14"/>
  <c r="J482" i="14"/>
  <c r="J481" i="14" s="1"/>
  <c r="J480" i="14"/>
  <c r="J479" i="14"/>
  <c r="J478" i="14"/>
  <c r="J477" i="14" s="1"/>
  <c r="J476" i="14"/>
  <c r="J474" i="14"/>
  <c r="J473" i="14" s="1"/>
  <c r="J472" i="14"/>
  <c r="J471" i="14"/>
  <c r="J470" i="14"/>
  <c r="J469" i="14" s="1"/>
  <c r="J468" i="14"/>
  <c r="J466" i="14"/>
  <c r="J465" i="14" s="1"/>
  <c r="J464" i="14"/>
  <c r="J463" i="14"/>
  <c r="J462" i="14"/>
  <c r="J461" i="14" s="1"/>
  <c r="J460" i="14"/>
  <c r="J458" i="14"/>
  <c r="J457" i="14"/>
  <c r="J456" i="14"/>
  <c r="J454" i="14"/>
  <c r="J453" i="14" s="1"/>
  <c r="J452" i="14"/>
  <c r="J451" i="14"/>
  <c r="J450" i="14"/>
  <c r="J449" i="14" s="1"/>
  <c r="J448" i="14"/>
  <c r="J447" i="14"/>
  <c r="J446" i="14"/>
  <c r="J445" i="14" s="1"/>
  <c r="J444" i="14"/>
  <c r="J443" i="14"/>
  <c r="J442" i="14"/>
  <c r="J441" i="14" s="1"/>
  <c r="J440" i="14"/>
  <c r="J439" i="14"/>
  <c r="J438" i="14"/>
  <c r="J437" i="14" s="1"/>
  <c r="J436" i="14"/>
  <c r="J435" i="14"/>
  <c r="J434" i="14"/>
  <c r="J433" i="14" s="1"/>
  <c r="J432" i="14"/>
  <c r="J431" i="14"/>
  <c r="J430" i="14"/>
  <c r="J429" i="14" s="1"/>
  <c r="J428" i="14"/>
  <c r="J427" i="14"/>
  <c r="J426" i="14"/>
  <c r="J425" i="14" s="1"/>
  <c r="J424" i="14"/>
  <c r="J423" i="14"/>
  <c r="J422" i="14"/>
  <c r="J421" i="14" s="1"/>
  <c r="J418" i="14"/>
  <c r="J417" i="14"/>
  <c r="J416" i="14"/>
  <c r="J415" i="14" s="1"/>
  <c r="J414" i="14"/>
  <c r="J413" i="14"/>
  <c r="J412" i="14"/>
  <c r="J411" i="14" s="1"/>
  <c r="J410" i="14"/>
  <c r="J409" i="14"/>
  <c r="J408" i="14"/>
  <c r="J407" i="14" s="1"/>
  <c r="J406" i="14"/>
  <c r="J403" i="14" s="1"/>
  <c r="J402" i="14"/>
  <c r="J401" i="14"/>
  <c r="J400" i="14"/>
  <c r="J399" i="14" s="1"/>
  <c r="J398" i="14"/>
  <c r="J396" i="14"/>
  <c r="J395" i="14"/>
  <c r="J394" i="14"/>
  <c r="J392" i="14"/>
  <c r="J391" i="14" s="1"/>
  <c r="J390" i="14"/>
  <c r="J389" i="14"/>
  <c r="J388" i="14"/>
  <c r="J387" i="14" s="1"/>
  <c r="J386" i="14"/>
  <c r="J385" i="14"/>
  <c r="J384" i="14"/>
  <c r="J383" i="14" s="1"/>
  <c r="J382" i="14"/>
  <c r="J380" i="14"/>
  <c r="J379" i="14" s="1"/>
  <c r="J378" i="14"/>
  <c r="J375" i="14"/>
  <c r="J374" i="14"/>
  <c r="J371" i="14" s="1"/>
  <c r="J370" i="14"/>
  <c r="J367" i="14"/>
  <c r="J366" i="14"/>
  <c r="J365" i="14"/>
  <c r="J364" i="14"/>
  <c r="J363" i="14"/>
  <c r="J362" i="14"/>
  <c r="J361" i="14"/>
  <c r="J360" i="14"/>
  <c r="J359" i="14"/>
  <c r="J358" i="14"/>
  <c r="J357" i="14"/>
  <c r="J356" i="14"/>
  <c r="J355" i="14"/>
  <c r="J354" i="14"/>
  <c r="J352" i="14"/>
  <c r="J351" i="14" s="1"/>
  <c r="J350" i="14"/>
  <c r="J349" i="14"/>
  <c r="J348" i="14"/>
  <c r="J347" i="14" s="1"/>
  <c r="J346" i="14"/>
  <c r="J344" i="14"/>
  <c r="J343" i="14" s="1"/>
  <c r="J342" i="14"/>
  <c r="J340" i="14"/>
  <c r="J339" i="14" s="1"/>
  <c r="J338" i="14"/>
  <c r="J337" i="14"/>
  <c r="J336" i="14"/>
  <c r="J335" i="14" s="1"/>
  <c r="J334" i="14"/>
  <c r="J333" i="14"/>
  <c r="J332" i="14"/>
  <c r="J331" i="14"/>
  <c r="J330" i="14"/>
  <c r="J329" i="14"/>
  <c r="J328" i="14"/>
  <c r="J327" i="14"/>
  <c r="J326" i="14"/>
  <c r="J325" i="14"/>
  <c r="J324" i="14"/>
  <c r="J323" i="14"/>
  <c r="J322" i="14"/>
  <c r="J321" i="14"/>
  <c r="J320" i="14"/>
  <c r="J319" i="14"/>
  <c r="J318" i="14"/>
  <c r="J317" i="14"/>
  <c r="J316" i="14"/>
  <c r="J315" i="14"/>
  <c r="J314" i="14"/>
  <c r="J313" i="14"/>
  <c r="J312" i="14"/>
  <c r="J311" i="14"/>
  <c r="J310" i="14"/>
  <c r="J309" i="14"/>
  <c r="J308" i="14"/>
  <c r="J307" i="14"/>
  <c r="J306" i="14"/>
  <c r="J304" i="14"/>
  <c r="J303" i="14"/>
  <c r="J300" i="14"/>
  <c r="J299" i="14"/>
  <c r="J298" i="14"/>
  <c r="J297" i="14"/>
  <c r="J296" i="14"/>
  <c r="J295" i="14"/>
  <c r="J294" i="14"/>
  <c r="J293" i="14"/>
  <c r="J292" i="14"/>
  <c r="J291" i="14"/>
  <c r="J290" i="14"/>
  <c r="J289" i="14"/>
  <c r="J288" i="14"/>
  <c r="J285" i="14" s="1"/>
  <c r="J284" i="14"/>
  <c r="J283" i="14"/>
  <c r="J282" i="14"/>
  <c r="J281" i="14" s="1"/>
  <c r="J280" i="14"/>
  <c r="J277" i="14"/>
  <c r="J276" i="14"/>
  <c r="J275" i="14"/>
  <c r="J274" i="14"/>
  <c r="J273" i="14"/>
  <c r="J272" i="14"/>
  <c r="J271" i="14"/>
  <c r="J270" i="14"/>
  <c r="J269" i="14"/>
  <c r="J268" i="14"/>
  <c r="J267" i="14"/>
  <c r="J266" i="14"/>
  <c r="J265" i="14"/>
  <c r="J264" i="14"/>
  <c r="J262" i="14"/>
  <c r="J261" i="14" s="1"/>
  <c r="J260" i="14"/>
  <c r="J257" i="14" s="1"/>
  <c r="J256" i="14"/>
  <c r="J253" i="14" s="1"/>
  <c r="J249" i="14"/>
  <c r="J248" i="14"/>
  <c r="J247" i="14"/>
  <c r="J246" i="14"/>
  <c r="J245" i="14" s="1"/>
  <c r="J244" i="14"/>
  <c r="J243" i="14"/>
  <c r="J242" i="14"/>
  <c r="J241" i="14" s="1"/>
  <c r="J240" i="14"/>
  <c r="J239" i="14"/>
  <c r="J238" i="14"/>
  <c r="J237" i="14" s="1"/>
  <c r="J236" i="14"/>
  <c r="J234" i="14"/>
  <c r="J233" i="14"/>
  <c r="J232" i="14"/>
  <c r="J230" i="14"/>
  <c r="J229" i="14" s="1"/>
  <c r="J228" i="14"/>
  <c r="J226" i="14"/>
  <c r="J225" i="14" s="1"/>
  <c r="J224" i="14"/>
  <c r="J222" i="14"/>
  <c r="J221" i="14"/>
  <c r="J220" i="14"/>
  <c r="J219" i="14"/>
  <c r="J218" i="14"/>
  <c r="J217" i="14"/>
  <c r="J216" i="14"/>
  <c r="J215" i="14"/>
  <c r="J214" i="14"/>
  <c r="J213" i="14"/>
  <c r="J212" i="14"/>
  <c r="J211" i="14"/>
  <c r="J210" i="14"/>
  <c r="J209" i="14"/>
  <c r="J208" i="14"/>
  <c r="J207" i="14"/>
  <c r="J206" i="14"/>
  <c r="J205" i="14"/>
  <c r="J204" i="14"/>
  <c r="J203" i="14"/>
  <c r="J202" i="14"/>
  <c r="J201" i="14"/>
  <c r="J200" i="14"/>
  <c r="J198" i="14"/>
  <c r="J197" i="14"/>
  <c r="J194" i="14"/>
  <c r="J193" i="14"/>
  <c r="J192" i="14"/>
  <c r="J191" i="14"/>
  <c r="J190" i="14"/>
  <c r="J189" i="14"/>
  <c r="J188" i="14"/>
  <c r="J187" i="14"/>
  <c r="J186" i="14"/>
  <c r="J185" i="14"/>
  <c r="J184" i="14"/>
  <c r="J183" i="14"/>
  <c r="J182" i="14"/>
  <c r="J179" i="14" s="1"/>
  <c r="J178" i="14"/>
  <c r="J177" i="14"/>
  <c r="J176" i="14"/>
  <c r="J175" i="14" s="1"/>
  <c r="J174" i="14"/>
  <c r="J171" i="14"/>
  <c r="J170" i="14"/>
  <c r="J169" i="14"/>
  <c r="J168" i="14"/>
  <c r="J167" i="14"/>
  <c r="J166" i="14"/>
  <c r="J165" i="14"/>
  <c r="J164" i="14"/>
  <c r="J163" i="14"/>
  <c r="J162" i="14"/>
  <c r="J161" i="14"/>
  <c r="J160" i="14"/>
  <c r="J159" i="14"/>
  <c r="J158" i="14"/>
  <c r="J157" i="14"/>
  <c r="J156" i="14"/>
  <c r="J155" i="14"/>
  <c r="J154" i="14"/>
  <c r="J153" i="14"/>
  <c r="J152" i="14"/>
  <c r="J151" i="14"/>
  <c r="J150" i="14"/>
  <c r="J147" i="14" s="1"/>
  <c r="J146" i="14"/>
  <c r="J145" i="14"/>
  <c r="J144" i="14"/>
  <c r="J143" i="14" s="1"/>
  <c r="J142" i="14"/>
  <c r="J141" i="14"/>
  <c r="J140" i="14"/>
  <c r="J139" i="14" s="1"/>
  <c r="J138" i="14"/>
  <c r="J137" i="14"/>
  <c r="J136" i="14"/>
  <c r="J135" i="14" s="1"/>
  <c r="J134" i="14"/>
  <c r="J133" i="14"/>
  <c r="J132" i="14"/>
  <c r="J131" i="14" s="1"/>
  <c r="J130" i="14"/>
  <c r="J128" i="14"/>
  <c r="J127" i="14" s="1"/>
  <c r="J126" i="14"/>
  <c r="J124" i="14"/>
  <c r="J123" i="14"/>
  <c r="J122" i="14"/>
  <c r="J120" i="14"/>
  <c r="J119" i="14" s="1"/>
  <c r="J118" i="14"/>
  <c r="J117" i="14"/>
  <c r="J116" i="14"/>
  <c r="J115" i="14" s="1"/>
  <c r="J114" i="14"/>
  <c r="J113" i="14"/>
  <c r="J112" i="14"/>
  <c r="J111" i="14" s="1"/>
  <c r="J110" i="14"/>
  <c r="J109" i="14"/>
  <c r="J108" i="14"/>
  <c r="J107" i="14" s="1"/>
  <c r="J106" i="14"/>
  <c r="J105" i="14"/>
  <c r="J104" i="14"/>
  <c r="J103" i="14" s="1"/>
  <c r="J102" i="14"/>
  <c r="J101" i="14"/>
  <c r="J100" i="14"/>
  <c r="J99" i="14" s="1"/>
  <c r="J98" i="14"/>
  <c r="J97" i="14"/>
  <c r="J96" i="14"/>
  <c r="J95" i="14" s="1"/>
  <c r="J92" i="14"/>
  <c r="J90" i="14"/>
  <c r="J89" i="14" s="1"/>
  <c r="J88" i="14"/>
  <c r="J87" i="14"/>
  <c r="J86" i="14"/>
  <c r="J85" i="14" s="1"/>
  <c r="J84" i="14"/>
  <c r="J83" i="14"/>
  <c r="J82" i="14"/>
  <c r="J81" i="14" s="1"/>
  <c r="J80" i="14"/>
  <c r="J76" i="14"/>
  <c r="J75" i="14"/>
  <c r="J74" i="14"/>
  <c r="J73" i="14"/>
  <c r="J72" i="14"/>
  <c r="J69" i="14" s="1"/>
  <c r="J68" i="14"/>
  <c r="J67" i="14"/>
  <c r="J66" i="14"/>
  <c r="J65" i="14" s="1"/>
  <c r="J64" i="14"/>
  <c r="J63" i="14"/>
  <c r="J62" i="14"/>
  <c r="J61" i="14" s="1"/>
  <c r="J60" i="14"/>
  <c r="J59" i="14"/>
  <c r="J58" i="14"/>
  <c r="J57" i="14" s="1"/>
  <c r="J56" i="14"/>
  <c r="J55" i="14"/>
  <c r="J54" i="14"/>
  <c r="J53" i="14" s="1"/>
  <c r="J52" i="14"/>
  <c r="J51" i="14"/>
  <c r="J50" i="14"/>
  <c r="J49" i="14" s="1"/>
  <c r="J48" i="14"/>
  <c r="J46" i="14"/>
  <c r="J45" i="14" s="1"/>
  <c r="J44" i="14"/>
  <c r="J42" i="14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J26" i="14"/>
  <c r="J25" i="14" s="1"/>
  <c r="J24" i="14"/>
  <c r="J22" i="14"/>
  <c r="J21" i="14" s="1"/>
  <c r="J20" i="14"/>
  <c r="J19" i="14"/>
  <c r="J18" i="14"/>
  <c r="J17" i="14" s="1"/>
  <c r="J16" i="14"/>
  <c r="J15" i="14"/>
  <c r="J14" i="14"/>
  <c r="J13" i="14" s="1"/>
  <c r="J12" i="14"/>
  <c r="J11" i="14"/>
  <c r="J10" i="14"/>
  <c r="J9" i="14" s="1"/>
  <c r="J8" i="14"/>
  <c r="J7" i="14"/>
  <c r="J6" i="14"/>
  <c r="J5" i="14" s="1"/>
  <c r="J1018" i="13"/>
  <c r="J1017" i="13"/>
  <c r="J1016" i="13"/>
  <c r="J1015" i="13"/>
  <c r="J1014" i="13"/>
  <c r="J1013" i="13"/>
  <c r="J1012" i="13"/>
  <c r="J1011" i="13"/>
  <c r="J1010" i="13"/>
  <c r="J1009" i="13"/>
  <c r="J1008" i="13"/>
  <c r="J1007" i="13"/>
  <c r="J1006" i="13"/>
  <c r="J1005" i="13"/>
  <c r="J1004" i="13"/>
  <c r="J1003" i="13"/>
  <c r="J1002" i="13"/>
  <c r="J1000" i="13"/>
  <c r="J999" i="13" s="1"/>
  <c r="J998" i="13"/>
  <c r="J997" i="13"/>
  <c r="J996" i="13"/>
  <c r="J995" i="13" s="1"/>
  <c r="J994" i="13"/>
  <c r="J993" i="13"/>
  <c r="J992" i="13"/>
  <c r="J991" i="13" s="1"/>
  <c r="J990" i="13"/>
  <c r="J987" i="13" s="1"/>
  <c r="J988" i="13"/>
  <c r="J986" i="13"/>
  <c r="J984" i="13"/>
  <c r="J983" i="13" s="1"/>
  <c r="J982" i="13"/>
  <c r="J981" i="13"/>
  <c r="J980" i="13"/>
  <c r="J979" i="13" s="1"/>
  <c r="J978" i="13"/>
  <c r="J976" i="13"/>
  <c r="J975" i="13"/>
  <c r="J974" i="13"/>
  <c r="J973" i="13"/>
  <c r="J972" i="13"/>
  <c r="J971" i="13"/>
  <c r="J970" i="13"/>
  <c r="J969" i="13"/>
  <c r="J968" i="13"/>
  <c r="J967" i="13"/>
  <c r="J966" i="13"/>
  <c r="J965" i="13"/>
  <c r="J964" i="13"/>
  <c r="J963" i="13"/>
  <c r="J962" i="13"/>
  <c r="J961" i="13"/>
  <c r="J960" i="13"/>
  <c r="J959" i="13"/>
  <c r="J958" i="13"/>
  <c r="J955" i="13"/>
  <c r="J954" i="13"/>
  <c r="J953" i="13"/>
  <c r="J951" i="13" s="1"/>
  <c r="J952" i="13"/>
  <c r="J950" i="13"/>
  <c r="J948" i="13"/>
  <c r="J947" i="13" s="1"/>
  <c r="J946" i="13"/>
  <c r="J945" i="13"/>
  <c r="J944" i="13"/>
  <c r="J943" i="13" s="1"/>
  <c r="J942" i="13"/>
  <c r="J940" i="13"/>
  <c r="J939" i="13"/>
  <c r="J938" i="13"/>
  <c r="J937" i="13"/>
  <c r="J936" i="13"/>
  <c r="J935" i="13"/>
  <c r="J934" i="13"/>
  <c r="J932" i="13"/>
  <c r="J931" i="13" s="1"/>
  <c r="J930" i="13"/>
  <c r="J929" i="13"/>
  <c r="J928" i="13"/>
  <c r="J927" i="13" s="1"/>
  <c r="J926" i="13"/>
  <c r="J924" i="13"/>
  <c r="J923" i="13" s="1"/>
  <c r="J922" i="13"/>
  <c r="J921" i="13"/>
  <c r="J920" i="13"/>
  <c r="J919" i="13" s="1"/>
  <c r="J918" i="13"/>
  <c r="J916" i="13"/>
  <c r="J915" i="13" s="1"/>
  <c r="J914" i="13"/>
  <c r="J913" i="13"/>
  <c r="J912" i="13"/>
  <c r="J911" i="13" s="1"/>
  <c r="J910" i="13"/>
  <c r="J908" i="13"/>
  <c r="J907" i="13"/>
  <c r="J906" i="13"/>
  <c r="J904" i="13"/>
  <c r="J903" i="13" s="1"/>
  <c r="J902" i="13"/>
  <c r="J901" i="13"/>
  <c r="J900" i="13"/>
  <c r="J899" i="13" s="1"/>
  <c r="J898" i="13"/>
  <c r="J897" i="13"/>
  <c r="J896" i="13"/>
  <c r="J895" i="13" s="1"/>
  <c r="J894" i="13"/>
  <c r="J893" i="13"/>
  <c r="J892" i="13"/>
  <c r="J891" i="13" s="1"/>
  <c r="J890" i="13"/>
  <c r="J889" i="13"/>
  <c r="J888" i="13"/>
  <c r="J887" i="13" s="1"/>
  <c r="J886" i="13"/>
  <c r="J885" i="13"/>
  <c r="J884" i="13"/>
  <c r="J883" i="13" s="1"/>
  <c r="J882" i="13"/>
  <c r="J881" i="13"/>
  <c r="J880" i="13"/>
  <c r="J879" i="13" s="1"/>
  <c r="J878" i="13"/>
  <c r="J877" i="13"/>
  <c r="J876" i="13"/>
  <c r="J875" i="13" s="1"/>
  <c r="J874" i="13"/>
  <c r="J873" i="13"/>
  <c r="J872" i="13"/>
  <c r="J871" i="13" s="1"/>
  <c r="J870" i="13"/>
  <c r="J869" i="13"/>
  <c r="J868" i="13"/>
  <c r="J867" i="13" s="1"/>
  <c r="J864" i="13"/>
  <c r="J863" i="13"/>
  <c r="J862" i="13"/>
  <c r="J861" i="13" s="1"/>
  <c r="J860" i="13"/>
  <c r="J859" i="13"/>
  <c r="J858" i="13"/>
  <c r="J857" i="13" s="1"/>
  <c r="J856" i="13"/>
  <c r="J855" i="13"/>
  <c r="J854" i="13"/>
  <c r="J853" i="13" s="1"/>
  <c r="J852" i="13"/>
  <c r="J851" i="13"/>
  <c r="J850" i="13"/>
  <c r="J849" i="13" s="1"/>
  <c r="J848" i="13"/>
  <c r="J846" i="13"/>
  <c r="J845" i="13" s="1"/>
  <c r="J844" i="13"/>
  <c r="J843" i="13"/>
  <c r="J842" i="13"/>
  <c r="J841" i="13" s="1"/>
  <c r="J840" i="13"/>
  <c r="J839" i="13"/>
  <c r="J838" i="13"/>
  <c r="J837" i="13"/>
  <c r="J836" i="13"/>
  <c r="J835" i="13"/>
  <c r="J833" i="13" s="1"/>
  <c r="J834" i="13"/>
  <c r="J832" i="13"/>
  <c r="J831" i="13"/>
  <c r="J829" i="13" s="1"/>
  <c r="J830" i="13"/>
  <c r="J828" i="13"/>
  <c r="J826" i="13"/>
  <c r="J825" i="13" s="1"/>
  <c r="J824" i="13"/>
  <c r="J823" i="13"/>
  <c r="J822" i="13"/>
  <c r="J821" i="13" s="1"/>
  <c r="J820" i="13"/>
  <c r="J818" i="13"/>
  <c r="J817" i="13"/>
  <c r="J816" i="13"/>
  <c r="J815" i="13"/>
  <c r="J814" i="13"/>
  <c r="J813" i="13"/>
  <c r="J812" i="13"/>
  <c r="J811" i="13"/>
  <c r="J810" i="13"/>
  <c r="J809" i="13"/>
  <c r="J808" i="13"/>
  <c r="J807" i="13"/>
  <c r="J806" i="13"/>
  <c r="J805" i="13"/>
  <c r="J804" i="13"/>
  <c r="J803" i="13"/>
  <c r="J802" i="13"/>
  <c r="J801" i="13"/>
  <c r="J800" i="13"/>
  <c r="J797" i="13" s="1"/>
  <c r="J796" i="13"/>
  <c r="J795" i="13"/>
  <c r="J794" i="13"/>
  <c r="J793" i="13" s="1"/>
  <c r="J792" i="13"/>
  <c r="J790" i="13"/>
  <c r="J789" i="13" s="1"/>
  <c r="J788" i="13"/>
  <c r="J787" i="13"/>
  <c r="J786" i="13"/>
  <c r="J785" i="13" s="1"/>
  <c r="J784" i="13"/>
  <c r="J782" i="13"/>
  <c r="J781" i="13"/>
  <c r="J780" i="13"/>
  <c r="J779" i="13"/>
  <c r="J778" i="13"/>
  <c r="J777" i="13"/>
  <c r="J776" i="13"/>
  <c r="J774" i="13"/>
  <c r="J773" i="13" s="1"/>
  <c r="J772" i="13"/>
  <c r="J771" i="13"/>
  <c r="J770" i="13"/>
  <c r="J769" i="13" s="1"/>
  <c r="J768" i="13"/>
  <c r="J766" i="13"/>
  <c r="J765" i="13" s="1"/>
  <c r="J764" i="13"/>
  <c r="J763" i="13"/>
  <c r="J761" i="13" s="1"/>
  <c r="J762" i="13"/>
  <c r="J760" i="13"/>
  <c r="J758" i="13"/>
  <c r="J757" i="13" s="1"/>
  <c r="J756" i="13"/>
  <c r="J755" i="13"/>
  <c r="J754" i="13"/>
  <c r="J753" i="13" s="1"/>
  <c r="J752" i="13"/>
  <c r="J750" i="13"/>
  <c r="J749" i="13"/>
  <c r="J748" i="13"/>
  <c r="J746" i="13"/>
  <c r="J745" i="13" s="1"/>
  <c r="J744" i="13"/>
  <c r="J743" i="13"/>
  <c r="J742" i="13"/>
  <c r="J741" i="13" s="1"/>
  <c r="J740" i="13"/>
  <c r="J739" i="13"/>
  <c r="J738" i="13"/>
  <c r="J737" i="13" s="1"/>
  <c r="J736" i="13"/>
  <c r="J735" i="13"/>
  <c r="J734" i="13"/>
  <c r="J733" i="13" s="1"/>
  <c r="J732" i="13"/>
  <c r="J731" i="13"/>
  <c r="J730" i="13"/>
  <c r="J729" i="13" s="1"/>
  <c r="J728" i="13"/>
  <c r="J727" i="13"/>
  <c r="J726" i="13"/>
  <c r="J725" i="13" s="1"/>
  <c r="J724" i="13"/>
  <c r="J723" i="13"/>
  <c r="J722" i="13"/>
  <c r="J721" i="13" s="1"/>
  <c r="J720" i="13"/>
  <c r="J719" i="13"/>
  <c r="J718" i="13"/>
  <c r="J717" i="13" s="1"/>
  <c r="J716" i="13"/>
  <c r="J715" i="13"/>
  <c r="J714" i="13"/>
  <c r="J713" i="13" s="1"/>
  <c r="J712" i="13"/>
  <c r="J711" i="13"/>
  <c r="J710" i="13"/>
  <c r="J709" i="13" s="1"/>
  <c r="J706" i="13"/>
  <c r="J705" i="13"/>
  <c r="J704" i="13"/>
  <c r="J703" i="13" s="1"/>
  <c r="J702" i="13"/>
  <c r="J701" i="13"/>
  <c r="J700" i="13"/>
  <c r="J699" i="13" s="1"/>
  <c r="J698" i="13"/>
  <c r="J697" i="13"/>
  <c r="J696" i="13"/>
  <c r="J695" i="13" s="1"/>
  <c r="J694" i="13"/>
  <c r="J691" i="13" s="1"/>
  <c r="J690" i="13"/>
  <c r="J689" i="13"/>
  <c r="J688" i="13"/>
  <c r="J687" i="13" s="1"/>
  <c r="J686" i="13"/>
  <c r="J684" i="13"/>
  <c r="J683" i="13"/>
  <c r="J682" i="13"/>
  <c r="J681" i="13"/>
  <c r="J680" i="13"/>
  <c r="J679" i="13"/>
  <c r="J678" i="13"/>
  <c r="J677" i="13"/>
  <c r="J676" i="13"/>
  <c r="J675" i="13"/>
  <c r="J674" i="13"/>
  <c r="J673" i="13"/>
  <c r="J672" i="13"/>
  <c r="J671" i="13"/>
  <c r="J670" i="13"/>
  <c r="J668" i="13"/>
  <c r="J667" i="13" s="1"/>
  <c r="J666" i="13"/>
  <c r="J665" i="13"/>
  <c r="J664" i="13"/>
  <c r="J663" i="13" s="1"/>
  <c r="J662" i="13"/>
  <c r="J661" i="13"/>
  <c r="J660" i="13"/>
  <c r="J659" i="13" s="1"/>
  <c r="J658" i="13"/>
  <c r="J657" i="13"/>
  <c r="J656" i="13"/>
  <c r="J655" i="13" s="1"/>
  <c r="J654" i="13"/>
  <c r="J653" i="13"/>
  <c r="J652" i="13"/>
  <c r="J651" i="13" s="1"/>
  <c r="J650" i="13"/>
  <c r="J649" i="13"/>
  <c r="J648" i="13"/>
  <c r="J647" i="13" s="1"/>
  <c r="J646" i="13"/>
  <c r="J643" i="13" s="1"/>
  <c r="J642" i="13"/>
  <c r="J641" i="13"/>
  <c r="J640" i="13"/>
  <c r="J639" i="13" s="1"/>
  <c r="J638" i="13"/>
  <c r="J636" i="13"/>
  <c r="J635" i="13"/>
  <c r="J634" i="13"/>
  <c r="J633" i="13"/>
  <c r="J632" i="13"/>
  <c r="J631" i="13"/>
  <c r="J630" i="13"/>
  <c r="J629" i="13"/>
  <c r="J628" i="13"/>
  <c r="J627" i="13"/>
  <c r="J626" i="13"/>
  <c r="J625" i="13"/>
  <c r="J624" i="13"/>
  <c r="J623" i="13"/>
  <c r="J622" i="13"/>
  <c r="J620" i="13"/>
  <c r="J619" i="13" s="1"/>
  <c r="J618" i="13"/>
  <c r="J617" i="13"/>
  <c r="J616" i="13"/>
  <c r="J615" i="13" s="1"/>
  <c r="J614" i="13"/>
  <c r="J612" i="13"/>
  <c r="J611" i="13" s="1"/>
  <c r="J610" i="13"/>
  <c r="J609" i="13"/>
  <c r="J608" i="13"/>
  <c r="J607" i="13" s="1"/>
  <c r="J606" i="13"/>
  <c r="J605" i="13"/>
  <c r="J603" i="13" s="1"/>
  <c r="J604" i="13"/>
  <c r="J602" i="13"/>
  <c r="J600" i="13"/>
  <c r="J599" i="13" s="1"/>
  <c r="J598" i="13"/>
  <c r="J597" i="13"/>
  <c r="J596" i="13"/>
  <c r="J595" i="13" s="1"/>
  <c r="J594" i="13"/>
  <c r="J593" i="13"/>
  <c r="J592" i="13"/>
  <c r="J591" i="13" s="1"/>
  <c r="J590" i="13"/>
  <c r="J589" i="13"/>
  <c r="J588" i="13"/>
  <c r="J587" i="13" s="1"/>
  <c r="J586" i="13"/>
  <c r="J585" i="13"/>
  <c r="J584" i="13"/>
  <c r="J583" i="13" s="1"/>
  <c r="J582" i="13"/>
  <c r="J581" i="13"/>
  <c r="J580" i="13"/>
  <c r="J579" i="13" s="1"/>
  <c r="J578" i="13"/>
  <c r="J577" i="13"/>
  <c r="J576" i="13"/>
  <c r="J575" i="13" s="1"/>
  <c r="J574" i="13"/>
  <c r="J573" i="13"/>
  <c r="J572" i="13"/>
  <c r="J571" i="13" s="1"/>
  <c r="J570" i="13"/>
  <c r="J569" i="13"/>
  <c r="J568" i="13"/>
  <c r="J567" i="13" s="1"/>
  <c r="J564" i="13"/>
  <c r="J563" i="13"/>
  <c r="J562" i="13"/>
  <c r="J561" i="13" s="1"/>
  <c r="J560" i="13"/>
  <c r="J559" i="13"/>
  <c r="J558" i="13"/>
  <c r="J557" i="13" s="1"/>
  <c r="J556" i="13"/>
  <c r="J555" i="13"/>
  <c r="J554" i="13"/>
  <c r="J553" i="13" s="1"/>
  <c r="J552" i="13"/>
  <c r="J549" i="13" s="1"/>
  <c r="J548" i="13"/>
  <c r="J547" i="13"/>
  <c r="J546" i="13"/>
  <c r="J545" i="13" s="1"/>
  <c r="J544" i="13"/>
  <c r="J542" i="13"/>
  <c r="J541" i="13" s="1"/>
  <c r="J540" i="13"/>
  <c r="J539" i="13"/>
  <c r="J538" i="13"/>
  <c r="J537" i="13" s="1"/>
  <c r="J536" i="13"/>
  <c r="J535" i="13"/>
  <c r="J534" i="13"/>
  <c r="J533" i="13" s="1"/>
  <c r="J532" i="13"/>
  <c r="J531" i="13"/>
  <c r="J530" i="13"/>
  <c r="J529" i="13" s="1"/>
  <c r="J528" i="13"/>
  <c r="J526" i="13"/>
  <c r="J525" i="13" s="1"/>
  <c r="J524" i="13"/>
  <c r="J523" i="13"/>
  <c r="J522" i="13"/>
  <c r="J521" i="13" s="1"/>
  <c r="J520" i="13"/>
  <c r="J519" i="13"/>
  <c r="J518" i="13"/>
  <c r="J517" i="13" s="1"/>
  <c r="J516" i="13"/>
  <c r="J515" i="13"/>
  <c r="J514" i="13"/>
  <c r="J513" i="13" s="1"/>
  <c r="J512" i="13"/>
  <c r="J511" i="13"/>
  <c r="J510" i="13"/>
  <c r="J509" i="13" s="1"/>
  <c r="J508" i="13"/>
  <c r="J505" i="13" s="1"/>
  <c r="J504" i="13"/>
  <c r="J501" i="13" s="1"/>
  <c r="J500" i="13"/>
  <c r="J497" i="13" s="1"/>
  <c r="J496" i="13"/>
  <c r="J495" i="13"/>
  <c r="J494" i="13"/>
  <c r="J493" i="13" s="1"/>
  <c r="J492" i="13"/>
  <c r="J490" i="13"/>
  <c r="J489" i="13" s="1"/>
  <c r="J488" i="13"/>
  <c r="J487" i="13"/>
  <c r="J486" i="13"/>
  <c r="J485" i="13" s="1"/>
  <c r="J484" i="13"/>
  <c r="J483" i="13"/>
  <c r="J482" i="13"/>
  <c r="J481" i="13" s="1"/>
  <c r="J480" i="13"/>
  <c r="J479" i="13"/>
  <c r="J478" i="13"/>
  <c r="J477" i="13" s="1"/>
  <c r="J476" i="13"/>
  <c r="J474" i="13"/>
  <c r="J473" i="13" s="1"/>
  <c r="J472" i="13"/>
  <c r="J471" i="13"/>
  <c r="J470" i="13"/>
  <c r="J469" i="13" s="1"/>
  <c r="J468" i="13"/>
  <c r="J466" i="13"/>
  <c r="J465" i="13"/>
  <c r="J464" i="13"/>
  <c r="J463" i="13"/>
  <c r="J462" i="13"/>
  <c r="J461" i="13"/>
  <c r="J460" i="13"/>
  <c r="J458" i="13"/>
  <c r="J457" i="13" s="1"/>
  <c r="J456" i="13"/>
  <c r="J454" i="13"/>
  <c r="J453" i="13" s="1"/>
  <c r="J452" i="13"/>
  <c r="J451" i="13"/>
  <c r="J450" i="13"/>
  <c r="J449" i="13" s="1"/>
  <c r="J448" i="13"/>
  <c r="J447" i="13"/>
  <c r="J446" i="13"/>
  <c r="J445" i="13" s="1"/>
  <c r="J444" i="13"/>
  <c r="J443" i="13"/>
  <c r="J442" i="13"/>
  <c r="J441" i="13" s="1"/>
  <c r="J440" i="13"/>
  <c r="J439" i="13"/>
  <c r="J438" i="13"/>
  <c r="J437" i="13" s="1"/>
  <c r="J436" i="13"/>
  <c r="J435" i="13"/>
  <c r="J433" i="13" s="1"/>
  <c r="J434" i="13"/>
  <c r="J432" i="13"/>
  <c r="J431" i="13"/>
  <c r="J429" i="13" s="1"/>
  <c r="J430" i="13"/>
  <c r="J428" i="13"/>
  <c r="J427" i="13"/>
  <c r="J425" i="13" s="1"/>
  <c r="J426" i="13"/>
  <c r="J424" i="13"/>
  <c r="J423" i="13"/>
  <c r="J421" i="13" s="1"/>
  <c r="J422" i="13"/>
  <c r="J418" i="13"/>
  <c r="J417" i="13"/>
  <c r="J415" i="13" s="1"/>
  <c r="J416" i="13"/>
  <c r="J414" i="13"/>
  <c r="J413" i="13"/>
  <c r="J411" i="13" s="1"/>
  <c r="J412" i="13"/>
  <c r="J410" i="13"/>
  <c r="J409" i="13"/>
  <c r="J407" i="13" s="1"/>
  <c r="J408" i="13"/>
  <c r="J406" i="13"/>
  <c r="J403" i="13"/>
  <c r="J402" i="13"/>
  <c r="J401" i="13"/>
  <c r="J400" i="13"/>
  <c r="J399" i="13"/>
  <c r="J398" i="13"/>
  <c r="J396" i="13"/>
  <c r="J395" i="13" s="1"/>
  <c r="J394" i="13"/>
  <c r="J391" i="13" s="1"/>
  <c r="J392" i="13"/>
  <c r="J390" i="13"/>
  <c r="J389" i="13"/>
  <c r="J387" i="13" s="1"/>
  <c r="J388" i="13"/>
  <c r="J386" i="13"/>
  <c r="J385" i="13"/>
  <c r="J383" i="13" s="1"/>
  <c r="J384" i="13"/>
  <c r="J382" i="13"/>
  <c r="J380" i="13"/>
  <c r="J379" i="13" s="1"/>
  <c r="J378" i="13"/>
  <c r="J375" i="13" s="1"/>
  <c r="J374" i="13"/>
  <c r="J371" i="13" s="1"/>
  <c r="J370" i="13"/>
  <c r="J367" i="13" s="1"/>
  <c r="J366" i="13"/>
  <c r="J365" i="13"/>
  <c r="J364" i="13"/>
  <c r="J363" i="13" s="1"/>
  <c r="J362" i="13"/>
  <c r="J361" i="13"/>
  <c r="J360" i="13"/>
  <c r="J359" i="13" s="1"/>
  <c r="J358" i="13"/>
  <c r="J357" i="13"/>
  <c r="J356" i="13"/>
  <c r="J355" i="13" s="1"/>
  <c r="J354" i="13"/>
  <c r="J351" i="13" s="1"/>
  <c r="J352" i="13"/>
  <c r="J350" i="13"/>
  <c r="J349" i="13"/>
  <c r="J347" i="13" s="1"/>
  <c r="J348" i="13"/>
  <c r="J346" i="13"/>
  <c r="J344" i="13"/>
  <c r="J343" i="13" s="1"/>
  <c r="J342" i="13"/>
  <c r="J340" i="13"/>
  <c r="J339" i="13"/>
  <c r="J338" i="13"/>
  <c r="J337" i="13"/>
  <c r="J336" i="13"/>
  <c r="J335" i="13"/>
  <c r="J334" i="13"/>
  <c r="J333" i="13"/>
  <c r="J332" i="13"/>
  <c r="J331" i="13"/>
  <c r="J330" i="13"/>
  <c r="J329" i="13"/>
  <c r="J328" i="13"/>
  <c r="J327" i="13"/>
  <c r="J326" i="13"/>
  <c r="J325" i="13"/>
  <c r="J324" i="13"/>
  <c r="J323" i="13"/>
  <c r="J322" i="13"/>
  <c r="J321" i="13"/>
  <c r="J320" i="13"/>
  <c r="J319" i="13"/>
  <c r="J318" i="13"/>
  <c r="J317" i="13"/>
  <c r="J316" i="13"/>
  <c r="J315" i="13"/>
  <c r="J314" i="13"/>
  <c r="J313" i="13"/>
  <c r="J312" i="13"/>
  <c r="J311" i="13"/>
  <c r="J310" i="13"/>
  <c r="J309" i="13"/>
  <c r="J308" i="13"/>
  <c r="J307" i="13"/>
  <c r="J306" i="13"/>
  <c r="J304" i="13"/>
  <c r="J303" i="13" s="1"/>
  <c r="J300" i="13"/>
  <c r="J299" i="13"/>
  <c r="J298" i="13"/>
  <c r="J297" i="13" s="1"/>
  <c r="J296" i="13"/>
  <c r="J295" i="13"/>
  <c r="J294" i="13"/>
  <c r="J293" i="13" s="1"/>
  <c r="J292" i="13"/>
  <c r="J291" i="13"/>
  <c r="J290" i="13"/>
  <c r="J289" i="13" s="1"/>
  <c r="J288" i="13"/>
  <c r="J285" i="13" s="1"/>
  <c r="J284" i="13"/>
  <c r="J283" i="13"/>
  <c r="J282" i="13"/>
  <c r="J281" i="13" s="1"/>
  <c r="J280" i="13"/>
  <c r="J277" i="13" s="1"/>
  <c r="J276" i="13"/>
  <c r="J275" i="13"/>
  <c r="J274" i="13"/>
  <c r="J273" i="13" s="1"/>
  <c r="J272" i="13"/>
  <c r="J271" i="13"/>
  <c r="J270" i="13"/>
  <c r="J269" i="13" s="1"/>
  <c r="J268" i="13"/>
  <c r="J267" i="13"/>
  <c r="J266" i="13"/>
  <c r="J265" i="13" s="1"/>
  <c r="J264" i="13"/>
  <c r="J262" i="13"/>
  <c r="J261" i="13" s="1"/>
  <c r="J260" i="13"/>
  <c r="J257" i="13"/>
  <c r="J256" i="13"/>
  <c r="J253" i="13" s="1"/>
  <c r="J252" i="13"/>
  <c r="J249" i="13"/>
  <c r="J248" i="13"/>
  <c r="J247" i="13"/>
  <c r="J246" i="13"/>
  <c r="J245" i="13"/>
  <c r="J244" i="13"/>
  <c r="J243" i="13"/>
  <c r="J242" i="13"/>
  <c r="J241" i="13"/>
  <c r="J240" i="13"/>
  <c r="J239" i="13"/>
  <c r="J238" i="13"/>
  <c r="J237" i="13"/>
  <c r="J236" i="13"/>
  <c r="J234" i="13"/>
  <c r="J233" i="13" s="1"/>
  <c r="J232" i="13"/>
  <c r="J230" i="13"/>
  <c r="J229" i="13" s="1"/>
  <c r="J228" i="13"/>
  <c r="J226" i="13"/>
  <c r="J225" i="13" s="1"/>
  <c r="J224" i="13"/>
  <c r="J222" i="13"/>
  <c r="J221" i="13"/>
  <c r="J220" i="13"/>
  <c r="J219" i="13"/>
  <c r="J218" i="13"/>
  <c r="J217" i="13"/>
  <c r="J216" i="13"/>
  <c r="J215" i="13"/>
  <c r="J214" i="13"/>
  <c r="J213" i="13"/>
  <c r="J212" i="13"/>
  <c r="J211" i="13"/>
  <c r="J210" i="13"/>
  <c r="J209" i="13"/>
  <c r="J208" i="13"/>
  <c r="J207" i="13"/>
  <c r="J206" i="13"/>
  <c r="J205" i="13"/>
  <c r="J204" i="13"/>
  <c r="J203" i="13"/>
  <c r="J202" i="13"/>
  <c r="J201" i="13"/>
  <c r="J200" i="13"/>
  <c r="J198" i="13"/>
  <c r="J197" i="13" s="1"/>
  <c r="J194" i="13"/>
  <c r="J193" i="13"/>
  <c r="J192" i="13"/>
  <c r="J191" i="13" s="1"/>
  <c r="J190" i="13"/>
  <c r="J189" i="13"/>
  <c r="J188" i="13"/>
  <c r="J187" i="13" s="1"/>
  <c r="J186" i="13"/>
  <c r="J185" i="13"/>
  <c r="J184" i="13"/>
  <c r="J183" i="13" s="1"/>
  <c r="J182" i="13"/>
  <c r="J179" i="13" s="1"/>
  <c r="J178" i="13"/>
  <c r="J177" i="13"/>
  <c r="J176" i="13"/>
  <c r="J175" i="13" s="1"/>
  <c r="J174" i="13"/>
  <c r="J171" i="13" s="1"/>
  <c r="J170" i="13"/>
  <c r="J169" i="13"/>
  <c r="J168" i="13"/>
  <c r="J167" i="13" s="1"/>
  <c r="J166" i="13"/>
  <c r="J165" i="13"/>
  <c r="J164" i="13"/>
  <c r="J163" i="13" s="1"/>
  <c r="J162" i="13"/>
  <c r="J161" i="13"/>
  <c r="J160" i="13"/>
  <c r="J159" i="13" s="1"/>
  <c r="J158" i="13"/>
  <c r="J157" i="13"/>
  <c r="J156" i="13"/>
  <c r="J155" i="13" s="1"/>
  <c r="J154" i="13"/>
  <c r="J153" i="13"/>
  <c r="J152" i="13"/>
  <c r="J151" i="13" s="1"/>
  <c r="J150" i="13"/>
  <c r="J147" i="13" s="1"/>
  <c r="J146" i="13"/>
  <c r="J145" i="13"/>
  <c r="J144" i="13"/>
  <c r="J143" i="13" s="1"/>
  <c r="J142" i="13"/>
  <c r="J141" i="13"/>
  <c r="J140" i="13"/>
  <c r="J139" i="13" s="1"/>
  <c r="J138" i="13"/>
  <c r="J137" i="13"/>
  <c r="J136" i="13"/>
  <c r="J135" i="13" s="1"/>
  <c r="J134" i="13"/>
  <c r="J133" i="13"/>
  <c r="J132" i="13"/>
  <c r="J131" i="13" s="1"/>
  <c r="J130" i="13"/>
  <c r="J128" i="13"/>
  <c r="J127" i="13"/>
  <c r="J126" i="13"/>
  <c r="J124" i="13"/>
  <c r="J123" i="13" s="1"/>
  <c r="J122" i="13"/>
  <c r="J120" i="13"/>
  <c r="J119" i="13" s="1"/>
  <c r="J118" i="13"/>
  <c r="J117" i="13"/>
  <c r="J116" i="13"/>
  <c r="J115" i="13" s="1"/>
  <c r="J114" i="13"/>
  <c r="J113" i="13"/>
  <c r="J112" i="13"/>
  <c r="J111" i="13" s="1"/>
  <c r="J110" i="13"/>
  <c r="J109" i="13"/>
  <c r="J108" i="13"/>
  <c r="J107" i="13" s="1"/>
  <c r="J106" i="13"/>
  <c r="J105" i="13"/>
  <c r="J103" i="13" s="1"/>
  <c r="J104" i="13"/>
  <c r="J102" i="13"/>
  <c r="J101" i="13"/>
  <c r="J99" i="13" s="1"/>
  <c r="J100" i="13"/>
  <c r="J98" i="13"/>
  <c r="J97" i="13"/>
  <c r="J95" i="13" s="1"/>
  <c r="J96" i="13"/>
  <c r="J92" i="13"/>
  <c r="J90" i="13"/>
  <c r="J89" i="13" s="1"/>
  <c r="J88" i="13"/>
  <c r="J87" i="13"/>
  <c r="J86" i="13"/>
  <c r="J85" i="13" s="1"/>
  <c r="J84" i="13"/>
  <c r="J83" i="13"/>
  <c r="J82" i="13"/>
  <c r="J81" i="13" s="1"/>
  <c r="J80" i="13"/>
  <c r="J77" i="13" s="1"/>
  <c r="J76" i="13"/>
  <c r="J75" i="13"/>
  <c r="J74" i="13"/>
  <c r="J73" i="13" s="1"/>
  <c r="J72" i="13"/>
  <c r="J69" i="13" s="1"/>
  <c r="J68" i="13"/>
  <c r="J67" i="13"/>
  <c r="J66" i="13"/>
  <c r="J65" i="13" s="1"/>
  <c r="J64" i="13"/>
  <c r="J63" i="13"/>
  <c r="J62" i="13"/>
  <c r="J61" i="13" s="1"/>
  <c r="J60" i="13"/>
  <c r="J59" i="13"/>
  <c r="J58" i="13"/>
  <c r="J57" i="13" s="1"/>
  <c r="J56" i="13"/>
  <c r="J55" i="13"/>
  <c r="J54" i="13"/>
  <c r="J53" i="13" s="1"/>
  <c r="J52" i="13"/>
  <c r="J51" i="13"/>
  <c r="J50" i="13"/>
  <c r="J49" i="13" s="1"/>
  <c r="J48" i="13"/>
  <c r="J46" i="13"/>
  <c r="J45" i="13"/>
  <c r="J44" i="13"/>
  <c r="J42" i="13"/>
  <c r="J41" i="13" s="1"/>
  <c r="J40" i="13"/>
  <c r="J39" i="13"/>
  <c r="J38" i="13"/>
  <c r="J37" i="13" s="1"/>
  <c r="J36" i="13"/>
  <c r="J35" i="13"/>
  <c r="J34" i="13"/>
  <c r="J33" i="13" s="1"/>
  <c r="J32" i="13"/>
  <c r="J31" i="13"/>
  <c r="J30" i="13"/>
  <c r="J29" i="13" s="1"/>
  <c r="J28" i="13"/>
  <c r="J26" i="13"/>
  <c r="J25" i="13" s="1"/>
  <c r="J24" i="13"/>
  <c r="J22" i="13"/>
  <c r="J21" i="13" s="1"/>
  <c r="J20" i="13"/>
  <c r="J19" i="13"/>
  <c r="J18" i="13"/>
  <c r="J17" i="13" s="1"/>
  <c r="J16" i="13"/>
  <c r="J15" i="13"/>
  <c r="J14" i="13"/>
  <c r="J13" i="13" s="1"/>
  <c r="J12" i="13"/>
  <c r="J11" i="13"/>
  <c r="J10" i="13"/>
  <c r="J9" i="13" s="1"/>
  <c r="J8" i="13"/>
  <c r="J7" i="13"/>
  <c r="J6" i="13"/>
  <c r="J5" i="13" s="1"/>
  <c r="J1018" i="12"/>
  <c r="J1017" i="12"/>
  <c r="J1016" i="12"/>
  <c r="J1015" i="12"/>
  <c r="J1014" i="12"/>
  <c r="J1013" i="12"/>
  <c r="J1012" i="12"/>
  <c r="J1011" i="12"/>
  <c r="J1010" i="12"/>
  <c r="J1009" i="12"/>
  <c r="J1008" i="12"/>
  <c r="J1007" i="12"/>
  <c r="J1006" i="12"/>
  <c r="J1005" i="12"/>
  <c r="J1004" i="12"/>
  <c r="J1003" i="12"/>
  <c r="J1002" i="12"/>
  <c r="J1000" i="12"/>
  <c r="J999" i="12" s="1"/>
  <c r="J998" i="12"/>
  <c r="J997" i="12"/>
  <c r="J996" i="12"/>
  <c r="J995" i="12" s="1"/>
  <c r="J994" i="12"/>
  <c r="J993" i="12"/>
  <c r="J992" i="12"/>
  <c r="J991" i="12" s="1"/>
  <c r="J990" i="12"/>
  <c r="J987" i="12" s="1"/>
  <c r="J988" i="12"/>
  <c r="J986" i="12"/>
  <c r="J983" i="12"/>
  <c r="J982" i="12"/>
  <c r="J981" i="12"/>
  <c r="J980" i="12"/>
  <c r="J979" i="12" s="1"/>
  <c r="J978" i="12"/>
  <c r="J976" i="12"/>
  <c r="J975" i="12"/>
  <c r="J974" i="12"/>
  <c r="J973" i="12"/>
  <c r="J972" i="12"/>
  <c r="J971" i="12"/>
  <c r="J970" i="12"/>
  <c r="J969" i="12"/>
  <c r="J967" i="12"/>
  <c r="J966" i="12"/>
  <c r="J965" i="12"/>
  <c r="J963" i="12"/>
  <c r="J962" i="12"/>
  <c r="J961" i="12"/>
  <c r="J960" i="12"/>
  <c r="J959" i="12"/>
  <c r="J958" i="12"/>
  <c r="J955" i="12"/>
  <c r="J954" i="12"/>
  <c r="J953" i="12"/>
  <c r="J950" i="12"/>
  <c r="J948" i="12"/>
  <c r="J947" i="12" s="1"/>
  <c r="J946" i="12"/>
  <c r="J945" i="12"/>
  <c r="J943" i="12"/>
  <c r="J942" i="12"/>
  <c r="J940" i="12"/>
  <c r="J939" i="12"/>
  <c r="J938" i="12"/>
  <c r="J937" i="12"/>
  <c r="J935" i="12"/>
  <c r="J934" i="12"/>
  <c r="J932" i="12"/>
  <c r="J931" i="12" s="1"/>
  <c r="J930" i="12"/>
  <c r="J929" i="12"/>
  <c r="J928" i="12"/>
  <c r="J927" i="12" s="1"/>
  <c r="J926" i="12"/>
  <c r="J922" i="12"/>
  <c r="J918" i="12"/>
  <c r="J916" i="12"/>
  <c r="J915" i="12" s="1"/>
  <c r="J914" i="12"/>
  <c r="J913" i="12"/>
  <c r="J912" i="12"/>
  <c r="J911" i="12" s="1"/>
  <c r="J910" i="12"/>
  <c r="J908" i="12"/>
  <c r="J907" i="12"/>
  <c r="J906" i="12"/>
  <c r="J904" i="12"/>
  <c r="J903" i="12" s="1"/>
  <c r="J902" i="12"/>
  <c r="J901" i="12"/>
  <c r="J900" i="12"/>
  <c r="J899" i="12" s="1"/>
  <c r="J898" i="12"/>
  <c r="J897" i="12"/>
  <c r="J895" i="12"/>
  <c r="J894" i="12"/>
  <c r="J893" i="12"/>
  <c r="J892" i="12"/>
  <c r="J891" i="12" s="1"/>
  <c r="J890" i="12"/>
  <c r="J889" i="12"/>
  <c r="J888" i="12"/>
  <c r="J887" i="12" s="1"/>
  <c r="J886" i="12"/>
  <c r="J883" i="12"/>
  <c r="J882" i="12"/>
  <c r="J881" i="12"/>
  <c r="J880" i="12"/>
  <c r="J879" i="12" s="1"/>
  <c r="J878" i="12"/>
  <c r="J877" i="12"/>
  <c r="J874" i="12"/>
  <c r="J873" i="12"/>
  <c r="J872" i="12"/>
  <c r="J871" i="12" s="1"/>
  <c r="J870" i="12"/>
  <c r="J869" i="12"/>
  <c r="J868" i="12"/>
  <c r="J867" i="12" s="1"/>
  <c r="J864" i="12"/>
  <c r="J863" i="12"/>
  <c r="J862" i="12"/>
  <c r="J861" i="12" s="1"/>
  <c r="J860" i="12"/>
  <c r="J859" i="12"/>
  <c r="J858" i="12"/>
  <c r="J857" i="12" s="1"/>
  <c r="J856" i="12"/>
  <c r="J855" i="12"/>
  <c r="J854" i="12"/>
  <c r="J853" i="12" s="1"/>
  <c r="J852" i="12"/>
  <c r="J851" i="12"/>
  <c r="J850" i="12"/>
  <c r="J849" i="12" s="1"/>
  <c r="J848" i="12"/>
  <c r="J846" i="12"/>
  <c r="J845" i="12" s="1"/>
  <c r="J844" i="12"/>
  <c r="J843" i="12"/>
  <c r="J842" i="12"/>
  <c r="J841" i="12" s="1"/>
  <c r="J840" i="12"/>
  <c r="J839" i="12"/>
  <c r="J838" i="12"/>
  <c r="J837" i="12"/>
  <c r="J836" i="12"/>
  <c r="J835" i="12"/>
  <c r="J834" i="12"/>
  <c r="J833" i="12" s="1"/>
  <c r="J832" i="12"/>
  <c r="J831" i="12"/>
  <c r="J829" i="12" s="1"/>
  <c r="J830" i="12"/>
  <c r="J828" i="12"/>
  <c r="J825" i="12"/>
  <c r="J824" i="12"/>
  <c r="J823" i="12"/>
  <c r="J822" i="12"/>
  <c r="J821" i="12" s="1"/>
  <c r="J820" i="12"/>
  <c r="J818" i="12"/>
  <c r="J817" i="12"/>
  <c r="J816" i="12"/>
  <c r="J815" i="12"/>
  <c r="J814" i="12"/>
  <c r="J813" i="12"/>
  <c r="J812" i="12"/>
  <c r="J811" i="12"/>
  <c r="J809" i="12"/>
  <c r="J808" i="12"/>
  <c r="J807" i="12"/>
  <c r="J805" i="12"/>
  <c r="J804" i="12"/>
  <c r="J803" i="12"/>
  <c r="J802" i="12"/>
  <c r="J801" i="12"/>
  <c r="J800" i="12"/>
  <c r="J797" i="12" s="1"/>
  <c r="J796" i="12"/>
  <c r="J795" i="12"/>
  <c r="J793" i="12"/>
  <c r="J792" i="12"/>
  <c r="J790" i="12"/>
  <c r="J789" i="12" s="1"/>
  <c r="J788" i="12"/>
  <c r="J787" i="12"/>
  <c r="J785" i="12"/>
  <c r="J784" i="12"/>
  <c r="J782" i="12"/>
  <c r="J781" i="12"/>
  <c r="J780" i="12"/>
  <c r="J779" i="12"/>
  <c r="J777" i="12"/>
  <c r="J776" i="12"/>
  <c r="J774" i="12"/>
  <c r="J773" i="12" s="1"/>
  <c r="J772" i="12"/>
  <c r="J771" i="12"/>
  <c r="J770" i="12"/>
  <c r="J769" i="12" s="1"/>
  <c r="J768" i="12"/>
  <c r="J764" i="12"/>
  <c r="J760" i="12"/>
  <c r="J758" i="12"/>
  <c r="J757" i="12" s="1"/>
  <c r="J756" i="12"/>
  <c r="J755" i="12"/>
  <c r="J754" i="12"/>
  <c r="J753" i="12" s="1"/>
  <c r="J752" i="12"/>
  <c r="J750" i="12"/>
  <c r="J749" i="12"/>
  <c r="J748" i="12"/>
  <c r="J746" i="12"/>
  <c r="J745" i="12" s="1"/>
  <c r="J744" i="12"/>
  <c r="J743" i="12"/>
  <c r="J742" i="12"/>
  <c r="J741" i="12" s="1"/>
  <c r="J740" i="12"/>
  <c r="J739" i="12"/>
  <c r="J737" i="12"/>
  <c r="J736" i="12"/>
  <c r="J735" i="12"/>
  <c r="J734" i="12"/>
  <c r="J733" i="12" s="1"/>
  <c r="J732" i="12"/>
  <c r="J731" i="12"/>
  <c r="J730" i="12"/>
  <c r="J729" i="12" s="1"/>
  <c r="J728" i="12"/>
  <c r="J727" i="12"/>
  <c r="J725" i="12"/>
  <c r="J724" i="12"/>
  <c r="J723" i="12"/>
  <c r="J722" i="12"/>
  <c r="J721" i="12" s="1"/>
  <c r="J720" i="12"/>
  <c r="J719" i="12"/>
  <c r="J717" i="12"/>
  <c r="J716" i="12"/>
  <c r="J715" i="12"/>
  <c r="J714" i="12"/>
  <c r="J713" i="12" s="1"/>
  <c r="J712" i="12"/>
  <c r="J711" i="12"/>
  <c r="J710" i="12"/>
  <c r="J709" i="12" s="1"/>
  <c r="J706" i="12"/>
  <c r="J705" i="12"/>
  <c r="J704" i="12"/>
  <c r="J703" i="12" s="1"/>
  <c r="J702" i="12"/>
  <c r="J701" i="12"/>
  <c r="J700" i="12"/>
  <c r="J699" i="12" s="1"/>
  <c r="J698" i="12"/>
  <c r="J697" i="12"/>
  <c r="J696" i="12"/>
  <c r="J695" i="12" s="1"/>
  <c r="J694" i="12"/>
  <c r="J691" i="12" s="1"/>
  <c r="J690" i="12"/>
  <c r="J689" i="12"/>
  <c r="J688" i="12"/>
  <c r="J687" i="12" s="1"/>
  <c r="J686" i="12"/>
  <c r="J684" i="12"/>
  <c r="J683" i="12"/>
  <c r="J682" i="12"/>
  <c r="J681" i="12"/>
  <c r="J680" i="12"/>
  <c r="J679" i="12"/>
  <c r="J678" i="12"/>
  <c r="J677" i="12"/>
  <c r="J676" i="12"/>
  <c r="J675" i="12"/>
  <c r="J674" i="12"/>
  <c r="J673" i="12"/>
  <c r="J672" i="12"/>
  <c r="J671" i="12"/>
  <c r="J670" i="12"/>
  <c r="J667" i="12"/>
  <c r="J666" i="12"/>
  <c r="J665" i="12"/>
  <c r="J664" i="12"/>
  <c r="J663" i="12" s="1"/>
  <c r="J662" i="12"/>
  <c r="J661" i="12"/>
  <c r="J660" i="12"/>
  <c r="J659" i="12" s="1"/>
  <c r="J658" i="12"/>
  <c r="J657" i="12"/>
  <c r="J655" i="12"/>
  <c r="J654" i="12"/>
  <c r="J653" i="12"/>
  <c r="J651" i="12"/>
  <c r="J650" i="12"/>
  <c r="J649" i="12"/>
  <c r="J648" i="12"/>
  <c r="J647" i="12" s="1"/>
  <c r="J646" i="12"/>
  <c r="J643" i="12" s="1"/>
  <c r="J642" i="12"/>
  <c r="J641" i="12"/>
  <c r="J639" i="12"/>
  <c r="J638" i="12"/>
  <c r="J636" i="12"/>
  <c r="J635" i="12"/>
  <c r="J634" i="12"/>
  <c r="J633" i="12"/>
  <c r="J631" i="12"/>
  <c r="J630" i="12"/>
  <c r="J629" i="12"/>
  <c r="J627" i="12"/>
  <c r="J626" i="12"/>
  <c r="J623" i="12"/>
  <c r="J622" i="12"/>
  <c r="J619" i="12"/>
  <c r="J618" i="12"/>
  <c r="J617" i="12"/>
  <c r="J616" i="12"/>
  <c r="J615" i="12" s="1"/>
  <c r="J614" i="12"/>
  <c r="J612" i="12"/>
  <c r="J611" i="12" s="1"/>
  <c r="J610" i="12"/>
  <c r="J609" i="12"/>
  <c r="J608" i="12"/>
  <c r="J607" i="12" s="1"/>
  <c r="J606" i="12"/>
  <c r="J605" i="12"/>
  <c r="J604" i="12"/>
  <c r="J603" i="12" s="1"/>
  <c r="J602" i="12"/>
  <c r="J600" i="12"/>
  <c r="J599" i="12" s="1"/>
  <c r="J598" i="12"/>
  <c r="J597" i="12"/>
  <c r="J595" i="12"/>
  <c r="J594" i="12"/>
  <c r="J593" i="12"/>
  <c r="J592" i="12"/>
  <c r="J591" i="12" s="1"/>
  <c r="J590" i="12"/>
  <c r="J589" i="12"/>
  <c r="J588" i="12"/>
  <c r="J587" i="12" s="1"/>
  <c r="J586" i="12"/>
  <c r="J583" i="12"/>
  <c r="J582" i="12"/>
  <c r="J581" i="12"/>
  <c r="J580" i="12"/>
  <c r="J579" i="12" s="1"/>
  <c r="J578" i="12"/>
  <c r="J577" i="12"/>
  <c r="J575" i="12"/>
  <c r="J574" i="12"/>
  <c r="J573" i="12"/>
  <c r="J572" i="12"/>
  <c r="J571" i="12" s="1"/>
  <c r="J570" i="12"/>
  <c r="J569" i="12"/>
  <c r="J568" i="12"/>
  <c r="J567" i="12" s="1"/>
  <c r="J564" i="12"/>
  <c r="J563" i="12"/>
  <c r="J562" i="12"/>
  <c r="J561" i="12" s="1"/>
  <c r="J560" i="12"/>
  <c r="J559" i="12"/>
  <c r="J558" i="12"/>
  <c r="J557" i="12" s="1"/>
  <c r="J556" i="12"/>
  <c r="J555" i="12"/>
  <c r="J554" i="12"/>
  <c r="J553" i="12" s="1"/>
  <c r="J552" i="12"/>
  <c r="J549" i="12" s="1"/>
  <c r="J548" i="12"/>
  <c r="J547" i="12"/>
  <c r="J546" i="12"/>
  <c r="J545" i="12" s="1"/>
  <c r="J544" i="12"/>
  <c r="J542" i="12"/>
  <c r="J541" i="12" s="1"/>
  <c r="J540" i="12"/>
  <c r="J539" i="12"/>
  <c r="J538" i="12"/>
  <c r="J537" i="12" s="1"/>
  <c r="J536" i="12"/>
  <c r="J535" i="12"/>
  <c r="J534" i="12"/>
  <c r="J533" i="12" s="1"/>
  <c r="J532" i="12"/>
  <c r="J531" i="12"/>
  <c r="J530" i="12"/>
  <c r="J529" i="12" s="1"/>
  <c r="J528" i="12"/>
  <c r="J525" i="12"/>
  <c r="J524" i="12"/>
  <c r="J523" i="12"/>
  <c r="J522" i="12"/>
  <c r="J521" i="12" s="1"/>
  <c r="J520" i="12"/>
  <c r="J519" i="12"/>
  <c r="J518" i="12"/>
  <c r="J517" i="12" s="1"/>
  <c r="J516" i="12"/>
  <c r="J515" i="12"/>
  <c r="J513" i="12"/>
  <c r="J512" i="12"/>
  <c r="J511" i="12"/>
  <c r="J510" i="12"/>
  <c r="J509" i="12" s="1"/>
  <c r="J508" i="12"/>
  <c r="J505" i="12" s="1"/>
  <c r="J504" i="12"/>
  <c r="J501" i="12" s="1"/>
  <c r="J500" i="12"/>
  <c r="J497" i="12" s="1"/>
  <c r="J496" i="12"/>
  <c r="J492" i="12"/>
  <c r="J490" i="12"/>
  <c r="J489" i="12" s="1"/>
  <c r="J488" i="12"/>
  <c r="J484" i="12"/>
  <c r="J483" i="12"/>
  <c r="J481" i="12"/>
  <c r="J480" i="12"/>
  <c r="J477" i="12"/>
  <c r="J476" i="12"/>
  <c r="J474" i="12"/>
  <c r="J473" i="12" s="1"/>
  <c r="J472" i="12"/>
  <c r="J471" i="12"/>
  <c r="J469" i="12"/>
  <c r="J468" i="12"/>
  <c r="J466" i="12"/>
  <c r="J465" i="12"/>
  <c r="J464" i="12"/>
  <c r="J463" i="12"/>
  <c r="J462" i="12"/>
  <c r="J461" i="12"/>
  <c r="J460" i="12"/>
  <c r="J458" i="12"/>
  <c r="J457" i="12" s="1"/>
  <c r="J456" i="12"/>
  <c r="J454" i="12"/>
  <c r="J453" i="12" s="1"/>
  <c r="J452" i="12"/>
  <c r="J451" i="12"/>
  <c r="J449" i="12"/>
  <c r="J448" i="12"/>
  <c r="J447" i="12"/>
  <c r="J446" i="12"/>
  <c r="J445" i="12" s="1"/>
  <c r="J444" i="12"/>
  <c r="J443" i="12"/>
  <c r="J441" i="12" s="1"/>
  <c r="J442" i="12"/>
  <c r="J440" i="12"/>
  <c r="J436" i="12"/>
  <c r="J435" i="12"/>
  <c r="J433" i="12" s="1"/>
  <c r="J434" i="12"/>
  <c r="J432" i="12"/>
  <c r="J431" i="12"/>
  <c r="J428" i="12"/>
  <c r="J427" i="12"/>
  <c r="J425" i="12" s="1"/>
  <c r="J426" i="12"/>
  <c r="J424" i="12"/>
  <c r="J423" i="12"/>
  <c r="J421" i="12" s="1"/>
  <c r="J422" i="12"/>
  <c r="J418" i="12"/>
  <c r="J417" i="12"/>
  <c r="J415" i="12" s="1"/>
  <c r="J416" i="12"/>
  <c r="J414" i="12"/>
  <c r="J413" i="12"/>
  <c r="J411" i="12" s="1"/>
  <c r="J412" i="12"/>
  <c r="J410" i="12"/>
  <c r="J409" i="12"/>
  <c r="J407" i="12" s="1"/>
  <c r="J408" i="12"/>
  <c r="J406" i="12"/>
  <c r="J403" i="12"/>
  <c r="J402" i="12"/>
  <c r="J401" i="12"/>
  <c r="J400" i="12"/>
  <c r="J399" i="12"/>
  <c r="J398" i="12"/>
  <c r="J396" i="12"/>
  <c r="J395" i="12" s="1"/>
  <c r="J394" i="12"/>
  <c r="J391" i="12" s="1"/>
  <c r="J392" i="12"/>
  <c r="J390" i="12"/>
  <c r="J389" i="12"/>
  <c r="J387" i="12" s="1"/>
  <c r="J388" i="12"/>
  <c r="J386" i="12"/>
  <c r="J385" i="12"/>
  <c r="J383" i="12" s="1"/>
  <c r="J384" i="12"/>
  <c r="J382" i="12"/>
  <c r="J379" i="12"/>
  <c r="J378" i="12"/>
  <c r="J375" i="12" s="1"/>
  <c r="J374" i="12"/>
  <c r="J371" i="12" s="1"/>
  <c r="J370" i="12"/>
  <c r="J367" i="12" s="1"/>
  <c r="J366" i="12"/>
  <c r="J365" i="12"/>
  <c r="J363" i="12"/>
  <c r="J362" i="12"/>
  <c r="J361" i="12"/>
  <c r="J360" i="12"/>
  <c r="J359" i="12" s="1"/>
  <c r="J358" i="12"/>
  <c r="J357" i="12"/>
  <c r="J355" i="12"/>
  <c r="J354" i="12"/>
  <c r="J351" i="12" s="1"/>
  <c r="J352" i="12"/>
  <c r="J350" i="12"/>
  <c r="J349" i="12"/>
  <c r="J347" i="12" s="1"/>
  <c r="J348" i="12"/>
  <c r="J346" i="12"/>
  <c r="J344" i="12"/>
  <c r="J343" i="12" s="1"/>
  <c r="J342" i="12"/>
  <c r="J340" i="12"/>
  <c r="J339" i="12"/>
  <c r="J338" i="12"/>
  <c r="J337" i="12"/>
  <c r="J336" i="12"/>
  <c r="J335" i="12"/>
  <c r="J334" i="12"/>
  <c r="J333" i="12"/>
  <c r="J331" i="12"/>
  <c r="J330" i="12"/>
  <c r="J329" i="12"/>
  <c r="J328" i="12"/>
  <c r="J327" i="12"/>
  <c r="J326" i="12"/>
  <c r="J325" i="12"/>
  <c r="J324" i="12"/>
  <c r="J323" i="12"/>
  <c r="J322" i="12"/>
  <c r="J321" i="12"/>
  <c r="J319" i="12"/>
  <c r="J318" i="12"/>
  <c r="J317" i="12"/>
  <c r="J315" i="12"/>
  <c r="J314" i="12"/>
  <c r="J313" i="12"/>
  <c r="J311" i="12"/>
  <c r="J310" i="12"/>
  <c r="J309" i="12"/>
  <c r="J308" i="12"/>
  <c r="J307" i="12"/>
  <c r="J306" i="12"/>
  <c r="J304" i="12"/>
  <c r="J303" i="12" s="1"/>
  <c r="J300" i="12"/>
  <c r="J299" i="12"/>
  <c r="J298" i="12"/>
  <c r="J297" i="12" s="1"/>
  <c r="J296" i="12"/>
  <c r="J293" i="12" s="1"/>
  <c r="J295" i="12"/>
  <c r="J294" i="12"/>
  <c r="J292" i="12"/>
  <c r="J289" i="12" s="1"/>
  <c r="J291" i="12"/>
  <c r="J290" i="12"/>
  <c r="J288" i="12"/>
  <c r="J285" i="12" s="1"/>
  <c r="J284" i="12"/>
  <c r="J283" i="12"/>
  <c r="J282" i="12"/>
  <c r="J281" i="12" s="1"/>
  <c r="J280" i="12"/>
  <c r="J277" i="12"/>
  <c r="J276" i="12"/>
  <c r="J275" i="12"/>
  <c r="J274" i="12"/>
  <c r="J273" i="12" s="1"/>
  <c r="J272" i="12"/>
  <c r="J271" i="12"/>
  <c r="J270" i="12"/>
  <c r="J269" i="12" s="1"/>
  <c r="J268" i="12"/>
  <c r="J265" i="12" s="1"/>
  <c r="J267" i="12"/>
  <c r="J266" i="12"/>
  <c r="J264" i="12"/>
  <c r="J261" i="12"/>
  <c r="J260" i="12"/>
  <c r="J257" i="12"/>
  <c r="J256" i="12"/>
  <c r="J253" i="12"/>
  <c r="J252" i="12"/>
  <c r="J249" i="12"/>
  <c r="J248" i="12"/>
  <c r="J247" i="12"/>
  <c r="J245" i="12"/>
  <c r="J244" i="12"/>
  <c r="J243" i="12"/>
  <c r="J242" i="12"/>
  <c r="J241" i="12"/>
  <c r="J240" i="12"/>
  <c r="J239" i="12"/>
  <c r="J237" i="12"/>
  <c r="J236" i="12"/>
  <c r="J234" i="12"/>
  <c r="J233" i="12" s="1"/>
  <c r="J232" i="12"/>
  <c r="J230" i="12"/>
  <c r="J229" i="12" s="1"/>
  <c r="J228" i="12"/>
  <c r="J226" i="12"/>
  <c r="J225" i="12" s="1"/>
  <c r="J224" i="12"/>
  <c r="J222" i="12"/>
  <c r="J221" i="12"/>
  <c r="J220" i="12"/>
  <c r="J219" i="12"/>
  <c r="J218" i="12"/>
  <c r="J217" i="12"/>
  <c r="J216" i="12"/>
  <c r="J215" i="12"/>
  <c r="J213" i="12"/>
  <c r="J212" i="12"/>
  <c r="J211" i="12"/>
  <c r="J210" i="12"/>
  <c r="J209" i="12"/>
  <c r="J208" i="12"/>
  <c r="J207" i="12"/>
  <c r="J206" i="12"/>
  <c r="J205" i="12"/>
  <c r="J204" i="12"/>
  <c r="J203" i="12"/>
  <c r="J202" i="12"/>
  <c r="J201" i="12"/>
  <c r="J200" i="12"/>
  <c r="J197" i="12"/>
  <c r="J194" i="12"/>
  <c r="J193" i="12"/>
  <c r="J192" i="12"/>
  <c r="J191" i="12" s="1"/>
  <c r="J190" i="12"/>
  <c r="J189" i="12"/>
  <c r="J188" i="12"/>
  <c r="J187" i="12" s="1"/>
  <c r="J186" i="12"/>
  <c r="J185" i="12"/>
  <c r="J184" i="12"/>
  <c r="J183" i="12" s="1"/>
  <c r="J182" i="12"/>
  <c r="J179" i="12" s="1"/>
  <c r="J178" i="12"/>
  <c r="J177" i="12"/>
  <c r="J176" i="12"/>
  <c r="J175" i="12" s="1"/>
  <c r="J174" i="12"/>
  <c r="J171" i="12" s="1"/>
  <c r="J170" i="12"/>
  <c r="J169" i="12"/>
  <c r="J168" i="12"/>
  <c r="J167" i="12" s="1"/>
  <c r="J166" i="12"/>
  <c r="J165" i="12"/>
  <c r="J164" i="12"/>
  <c r="J163" i="12" s="1"/>
  <c r="J162" i="12"/>
  <c r="J161" i="12"/>
  <c r="J160" i="12"/>
  <c r="J159" i="12" s="1"/>
  <c r="J158" i="12"/>
  <c r="J157" i="12"/>
  <c r="J155" i="12"/>
  <c r="J154" i="12"/>
  <c r="J153" i="12"/>
  <c r="J151" i="12"/>
  <c r="J150" i="12"/>
  <c r="J147" i="12" s="1"/>
  <c r="J146" i="12"/>
  <c r="J145" i="12"/>
  <c r="J144" i="12"/>
  <c r="J143" i="12" s="1"/>
  <c r="J142" i="12"/>
  <c r="J139" i="12"/>
  <c r="J138" i="12"/>
  <c r="J137" i="12"/>
  <c r="J136" i="12"/>
  <c r="J135" i="12" s="1"/>
  <c r="J134" i="12"/>
  <c r="J133" i="12"/>
  <c r="J131" i="12"/>
  <c r="J130" i="12"/>
  <c r="J128" i="12"/>
  <c r="J127" i="12"/>
  <c r="J126" i="12"/>
  <c r="J124" i="12"/>
  <c r="J123" i="12" s="1"/>
  <c r="J122" i="12"/>
  <c r="J120" i="12"/>
  <c r="J119" i="12" s="1"/>
  <c r="J118" i="12"/>
  <c r="J117" i="12"/>
  <c r="J116" i="12"/>
  <c r="J115" i="12" s="1"/>
  <c r="J114" i="12"/>
  <c r="J113" i="12"/>
  <c r="J110" i="12"/>
  <c r="J109" i="12"/>
  <c r="J107" i="12" s="1"/>
  <c r="J108" i="12"/>
  <c r="J106" i="12"/>
  <c r="J105" i="12"/>
  <c r="J103" i="12" s="1"/>
  <c r="J104" i="12"/>
  <c r="J102" i="12"/>
  <c r="J101" i="12"/>
  <c r="J98" i="12"/>
  <c r="J97" i="12"/>
  <c r="J95" i="12" s="1"/>
  <c r="J96" i="12"/>
  <c r="J92" i="12"/>
  <c r="J90" i="12"/>
  <c r="J89" i="12" s="1"/>
  <c r="J88" i="12"/>
  <c r="J87" i="12"/>
  <c r="J86" i="12"/>
  <c r="J85" i="12" s="1"/>
  <c r="J84" i="12"/>
  <c r="J83" i="12"/>
  <c r="J82" i="12"/>
  <c r="J81" i="12" s="1"/>
  <c r="J80" i="12"/>
  <c r="J77" i="12" s="1"/>
  <c r="J76" i="12"/>
  <c r="J75" i="12"/>
  <c r="J74" i="12"/>
  <c r="J73" i="12" s="1"/>
  <c r="J72" i="12"/>
  <c r="J69" i="12" s="1"/>
  <c r="J68" i="12"/>
  <c r="J67" i="12"/>
  <c r="J66" i="12"/>
  <c r="J65" i="12" s="1"/>
  <c r="J64" i="12"/>
  <c r="J63" i="12"/>
  <c r="J62" i="12"/>
  <c r="J61" i="12" s="1"/>
  <c r="J60" i="12"/>
  <c r="J59" i="12"/>
  <c r="J58" i="12"/>
  <c r="J57" i="12" s="1"/>
  <c r="J56" i="12"/>
  <c r="J55" i="12"/>
  <c r="J52" i="12"/>
  <c r="J51" i="12"/>
  <c r="J48" i="12"/>
  <c r="J46" i="12"/>
  <c r="J45" i="12"/>
  <c r="J44" i="12"/>
  <c r="J42" i="12"/>
  <c r="J41" i="12" s="1"/>
  <c r="J40" i="12"/>
  <c r="J39" i="12"/>
  <c r="J36" i="12"/>
  <c r="J35" i="12"/>
  <c r="J34" i="12"/>
  <c r="J33" i="12" s="1"/>
  <c r="J32" i="12"/>
  <c r="J31" i="12"/>
  <c r="J28" i="12"/>
  <c r="J26" i="12"/>
  <c r="J25" i="12" s="1"/>
  <c r="J24" i="12"/>
  <c r="J22" i="12"/>
  <c r="J21" i="12" s="1"/>
  <c r="J20" i="12"/>
  <c r="J19" i="12"/>
  <c r="J18" i="12"/>
  <c r="J17" i="12" s="1"/>
  <c r="J16" i="12"/>
  <c r="J15" i="12"/>
  <c r="J13" i="12"/>
  <c r="J12" i="12"/>
  <c r="J11" i="12"/>
  <c r="J10" i="12"/>
  <c r="J9" i="12" s="1"/>
  <c r="J8" i="12"/>
  <c r="J7" i="12"/>
  <c r="J6" i="12"/>
  <c r="J5" i="12" s="1"/>
  <c r="J1018" i="11"/>
  <c r="J1017" i="11"/>
  <c r="J1016" i="11"/>
  <c r="J1015" i="11"/>
  <c r="J1014" i="11"/>
  <c r="J1013" i="11"/>
  <c r="J1012" i="11"/>
  <c r="J1011" i="11"/>
  <c r="J1010" i="11"/>
  <c r="J1009" i="11"/>
  <c r="J1008" i="11"/>
  <c r="J1007" i="11"/>
  <c r="J1006" i="11"/>
  <c r="J1005" i="11"/>
  <c r="J1004" i="11"/>
  <c r="J1003" i="11"/>
  <c r="J1002" i="11"/>
  <c r="J1000" i="11"/>
  <c r="J999" i="11" s="1"/>
  <c r="J998" i="11"/>
  <c r="J997" i="11"/>
  <c r="J996" i="11"/>
  <c r="J995" i="11" s="1"/>
  <c r="J994" i="11"/>
  <c r="J993" i="11"/>
  <c r="J992" i="11"/>
  <c r="J991" i="11" s="1"/>
  <c r="J990" i="11"/>
  <c r="J988" i="11"/>
  <c r="J987" i="11" s="1"/>
  <c r="J986" i="11"/>
  <c r="J984" i="11"/>
  <c r="J983" i="11" s="1"/>
  <c r="J982" i="11"/>
  <c r="J981" i="11"/>
  <c r="J980" i="11"/>
  <c r="J979" i="11" s="1"/>
  <c r="J978" i="11"/>
  <c r="J976" i="11"/>
  <c r="J975" i="11"/>
  <c r="J974" i="11"/>
  <c r="J973" i="11"/>
  <c r="J972" i="11"/>
  <c r="J971" i="11"/>
  <c r="J970" i="11"/>
  <c r="J969" i="11"/>
  <c r="J968" i="11"/>
  <c r="J967" i="11"/>
  <c r="J966" i="11"/>
  <c r="J965" i="11"/>
  <c r="J964" i="11"/>
  <c r="J963" i="11"/>
  <c r="J962" i="11"/>
  <c r="J961" i="11"/>
  <c r="J960" i="11"/>
  <c r="J959" i="11"/>
  <c r="J958" i="11"/>
  <c r="J955" i="11" s="1"/>
  <c r="J954" i="11"/>
  <c r="J953" i="11"/>
  <c r="J952" i="11"/>
  <c r="J951" i="11" s="1"/>
  <c r="J950" i="11"/>
  <c r="J948" i="11"/>
  <c r="J947" i="11" s="1"/>
  <c r="J946" i="11"/>
  <c r="J945" i="11"/>
  <c r="J944" i="11"/>
  <c r="J943" i="11" s="1"/>
  <c r="J942" i="11"/>
  <c r="J940" i="11"/>
  <c r="J939" i="11"/>
  <c r="J938" i="11"/>
  <c r="J937" i="11"/>
  <c r="J936" i="11"/>
  <c r="J935" i="11"/>
  <c r="J934" i="11"/>
  <c r="J932" i="11"/>
  <c r="J931" i="11" s="1"/>
  <c r="J930" i="11"/>
  <c r="J929" i="11"/>
  <c r="J928" i="11"/>
  <c r="J927" i="11" s="1"/>
  <c r="J926" i="11"/>
  <c r="J924" i="11"/>
  <c r="J923" i="11" s="1"/>
  <c r="J922" i="11"/>
  <c r="J921" i="11"/>
  <c r="J920" i="11"/>
  <c r="J919" i="11" s="1"/>
  <c r="J918" i="11"/>
  <c r="J916" i="11"/>
  <c r="J915" i="11" s="1"/>
  <c r="J914" i="11"/>
  <c r="J913" i="11"/>
  <c r="J912" i="11"/>
  <c r="J911" i="11" s="1"/>
  <c r="J910" i="11"/>
  <c r="J908" i="11"/>
  <c r="J907" i="11"/>
  <c r="J906" i="11"/>
  <c r="J904" i="11"/>
  <c r="J903" i="11" s="1"/>
  <c r="J902" i="11"/>
  <c r="J901" i="11"/>
  <c r="J900" i="11"/>
  <c r="J899" i="11" s="1"/>
  <c r="J898" i="11"/>
  <c r="J897" i="11"/>
  <c r="J896" i="11"/>
  <c r="J895" i="11" s="1"/>
  <c r="J894" i="11"/>
  <c r="J893" i="11"/>
  <c r="J892" i="11"/>
  <c r="J891" i="11" s="1"/>
  <c r="J890" i="11"/>
  <c r="J889" i="11"/>
  <c r="J888" i="11"/>
  <c r="J887" i="11" s="1"/>
  <c r="J886" i="11"/>
  <c r="J885" i="11"/>
  <c r="J884" i="11"/>
  <c r="J883" i="11" s="1"/>
  <c r="J882" i="11"/>
  <c r="J881" i="11"/>
  <c r="J880" i="11"/>
  <c r="J879" i="11" s="1"/>
  <c r="J878" i="11"/>
  <c r="J877" i="11"/>
  <c r="J876" i="11"/>
  <c r="J875" i="11" s="1"/>
  <c r="J874" i="11"/>
  <c r="J873" i="11"/>
  <c r="J872" i="11"/>
  <c r="J871" i="11" s="1"/>
  <c r="J870" i="11"/>
  <c r="J869" i="11"/>
  <c r="J868" i="11"/>
  <c r="J867" i="11" s="1"/>
  <c r="J864" i="11"/>
  <c r="J863" i="11"/>
  <c r="J862" i="11"/>
  <c r="J861" i="11" s="1"/>
  <c r="J860" i="11"/>
  <c r="J859" i="11"/>
  <c r="J858" i="11"/>
  <c r="J857" i="11" s="1"/>
  <c r="J856" i="11"/>
  <c r="J855" i="11"/>
  <c r="J854" i="11"/>
  <c r="J853" i="11" s="1"/>
  <c r="J852" i="11"/>
  <c r="J851" i="11"/>
  <c r="J850" i="11"/>
  <c r="J849" i="11" s="1"/>
  <c r="J848" i="11"/>
  <c r="J846" i="11"/>
  <c r="J845" i="11" s="1"/>
  <c r="J844" i="11"/>
  <c r="J843" i="11"/>
  <c r="J842" i="11"/>
  <c r="J840" i="11"/>
  <c r="J839" i="11"/>
  <c r="J838" i="11"/>
  <c r="J837" i="11"/>
  <c r="J836" i="11"/>
  <c r="J835" i="11"/>
  <c r="J834" i="11"/>
  <c r="J832" i="11"/>
  <c r="J831" i="11"/>
  <c r="J830" i="11"/>
  <c r="J828" i="11"/>
  <c r="J826" i="11"/>
  <c r="J825" i="11" s="1"/>
  <c r="J824" i="11"/>
  <c r="J823" i="11"/>
  <c r="J822" i="11"/>
  <c r="J821" i="11" s="1"/>
  <c r="J820" i="11"/>
  <c r="J818" i="11"/>
  <c r="J817" i="11"/>
  <c r="J816" i="11"/>
  <c r="J815" i="11"/>
  <c r="J814" i="11"/>
  <c r="J813" i="11"/>
  <c r="J812" i="11"/>
  <c r="J811" i="11"/>
  <c r="J810" i="11"/>
  <c r="J809" i="11"/>
  <c r="J808" i="11"/>
  <c r="J807" i="11"/>
  <c r="J806" i="11"/>
  <c r="J805" i="11"/>
  <c r="J804" i="11"/>
  <c r="J803" i="11"/>
  <c r="J802" i="11"/>
  <c r="J801" i="11"/>
  <c r="J800" i="11"/>
  <c r="J797" i="11"/>
  <c r="J796" i="11"/>
  <c r="J795" i="11"/>
  <c r="J794" i="11"/>
  <c r="J792" i="11"/>
  <c r="J790" i="11"/>
  <c r="J789" i="11" s="1"/>
  <c r="J788" i="11"/>
  <c r="J787" i="11"/>
  <c r="J786" i="11"/>
  <c r="J785" i="11" s="1"/>
  <c r="J784" i="11"/>
  <c r="J782" i="11"/>
  <c r="J781" i="11"/>
  <c r="J780" i="11"/>
  <c r="J779" i="11"/>
  <c r="J778" i="11"/>
  <c r="J777" i="11"/>
  <c r="J776" i="11"/>
  <c r="J774" i="11"/>
  <c r="J773" i="11" s="1"/>
  <c r="J772" i="11"/>
  <c r="J771" i="11"/>
  <c r="J770" i="11"/>
  <c r="J769" i="11" s="1"/>
  <c r="J768" i="11"/>
  <c r="J766" i="11"/>
  <c r="J764" i="11"/>
  <c r="J763" i="11"/>
  <c r="J762" i="11"/>
  <c r="J760" i="11"/>
  <c r="J758" i="11"/>
  <c r="J757" i="11" s="1"/>
  <c r="J756" i="11"/>
  <c r="J755" i="11"/>
  <c r="J754" i="11"/>
  <c r="J753" i="11" s="1"/>
  <c r="J752" i="11"/>
  <c r="J750" i="11"/>
  <c r="J749" i="11"/>
  <c r="J748" i="11"/>
  <c r="J746" i="11"/>
  <c r="J745" i="11" s="1"/>
  <c r="J744" i="11"/>
  <c r="J743" i="11"/>
  <c r="J742" i="11"/>
  <c r="J741" i="11" s="1"/>
  <c r="J740" i="11"/>
  <c r="J739" i="11"/>
  <c r="J738" i="11"/>
  <c r="J737" i="11" s="1"/>
  <c r="J736" i="11"/>
  <c r="J735" i="11"/>
  <c r="J734" i="11"/>
  <c r="J733" i="11" s="1"/>
  <c r="J732" i="11"/>
  <c r="J731" i="11"/>
  <c r="J730" i="11"/>
  <c r="J729" i="11" s="1"/>
  <c r="J728" i="11"/>
  <c r="J727" i="11"/>
  <c r="J726" i="11"/>
  <c r="J725" i="11" s="1"/>
  <c r="J724" i="11"/>
  <c r="J723" i="11"/>
  <c r="J722" i="11"/>
  <c r="J721" i="11" s="1"/>
  <c r="J720" i="11"/>
  <c r="J719" i="11"/>
  <c r="J718" i="11"/>
  <c r="J717" i="11" s="1"/>
  <c r="J716" i="11"/>
  <c r="J715" i="11"/>
  <c r="J714" i="11"/>
  <c r="J713" i="11" s="1"/>
  <c r="J712" i="11"/>
  <c r="J711" i="11"/>
  <c r="J710" i="11"/>
  <c r="J709" i="11" s="1"/>
  <c r="J706" i="11"/>
  <c r="J705" i="11"/>
  <c r="J704" i="11"/>
  <c r="J703" i="11" s="1"/>
  <c r="J702" i="11"/>
  <c r="J701" i="11"/>
  <c r="J700" i="11"/>
  <c r="J699" i="11" s="1"/>
  <c r="J698" i="11"/>
  <c r="J697" i="11"/>
  <c r="J696" i="11"/>
  <c r="J695" i="11" s="1"/>
  <c r="J694" i="11"/>
  <c r="J691" i="11" s="1"/>
  <c r="J690" i="11"/>
  <c r="J689" i="11"/>
  <c r="J688" i="11"/>
  <c r="J687" i="11" s="1"/>
  <c r="J686" i="11"/>
  <c r="J684" i="11"/>
  <c r="J683" i="11"/>
  <c r="J682" i="11"/>
  <c r="J681" i="11"/>
  <c r="J680" i="11"/>
  <c r="J679" i="11"/>
  <c r="J678" i="11"/>
  <c r="J677" i="11"/>
  <c r="J676" i="11"/>
  <c r="J675" i="11"/>
  <c r="J674" i="11"/>
  <c r="J673" i="11"/>
  <c r="J672" i="11"/>
  <c r="J671" i="11"/>
  <c r="J670" i="11"/>
  <c r="J668" i="11"/>
  <c r="J667" i="11" s="1"/>
  <c r="J666" i="11"/>
  <c r="J665" i="11"/>
  <c r="J664" i="11"/>
  <c r="J663" i="11" s="1"/>
  <c r="J662" i="11"/>
  <c r="J661" i="11"/>
  <c r="J660" i="11"/>
  <c r="J659" i="11" s="1"/>
  <c r="J658" i="11"/>
  <c r="J657" i="11"/>
  <c r="J656" i="11"/>
  <c r="J655" i="11" s="1"/>
  <c r="J654" i="11"/>
  <c r="J653" i="11"/>
  <c r="J652" i="11"/>
  <c r="J651" i="11" s="1"/>
  <c r="J650" i="11"/>
  <c r="J649" i="11"/>
  <c r="J648" i="11"/>
  <c r="J647" i="11" s="1"/>
  <c r="J646" i="11"/>
  <c r="J643" i="11" s="1"/>
  <c r="J642" i="11"/>
  <c r="J641" i="11"/>
  <c r="J640" i="11"/>
  <c r="J639" i="11" s="1"/>
  <c r="J638" i="11"/>
  <c r="J636" i="11"/>
  <c r="J635" i="11"/>
  <c r="J634" i="11"/>
  <c r="J633" i="11"/>
  <c r="J632" i="11"/>
  <c r="J631" i="11"/>
  <c r="J630" i="11"/>
  <c r="J629" i="11"/>
  <c r="J628" i="11"/>
  <c r="J627" i="11"/>
  <c r="J626" i="11"/>
  <c r="J625" i="11"/>
  <c r="J624" i="11"/>
  <c r="J623" i="11"/>
  <c r="J622" i="11"/>
  <c r="J620" i="11"/>
  <c r="J619" i="11" s="1"/>
  <c r="J618" i="11"/>
  <c r="J617" i="11"/>
  <c r="J616" i="11"/>
  <c r="J615" i="11" s="1"/>
  <c r="J614" i="11"/>
  <c r="J612" i="11"/>
  <c r="J611" i="11" s="1"/>
  <c r="J610" i="11"/>
  <c r="J609" i="11"/>
  <c r="J608" i="11"/>
  <c r="J607" i="11" s="1"/>
  <c r="J606" i="11"/>
  <c r="J605" i="11"/>
  <c r="J604" i="11"/>
  <c r="J603" i="11" s="1"/>
  <c r="J602" i="11"/>
  <c r="J600" i="11"/>
  <c r="J599" i="11" s="1"/>
  <c r="J598" i="11"/>
  <c r="J597" i="11"/>
  <c r="J596" i="11"/>
  <c r="J595" i="11" s="1"/>
  <c r="J594" i="11"/>
  <c r="J593" i="11"/>
  <c r="J592" i="11"/>
  <c r="J591" i="11" s="1"/>
  <c r="J590" i="11"/>
  <c r="J589" i="11"/>
  <c r="J588" i="11"/>
  <c r="J587" i="11" s="1"/>
  <c r="J586" i="11"/>
  <c r="J585" i="11"/>
  <c r="J584" i="11"/>
  <c r="J583" i="11" s="1"/>
  <c r="J582" i="11"/>
  <c r="J581" i="11"/>
  <c r="J580" i="11"/>
  <c r="J579" i="11" s="1"/>
  <c r="J578" i="11"/>
  <c r="J577" i="11"/>
  <c r="J576" i="11"/>
  <c r="J575" i="11" s="1"/>
  <c r="J574" i="11"/>
  <c r="J573" i="11"/>
  <c r="J572" i="11"/>
  <c r="J571" i="11" s="1"/>
  <c r="J570" i="11"/>
  <c r="J569" i="11"/>
  <c r="J568" i="11"/>
  <c r="J567" i="11" s="1"/>
  <c r="J564" i="11"/>
  <c r="J563" i="11"/>
  <c r="J562" i="11"/>
  <c r="J561" i="11" s="1"/>
  <c r="J560" i="11"/>
  <c r="J559" i="11"/>
  <c r="J558" i="11"/>
  <c r="J557" i="11" s="1"/>
  <c r="J556" i="11"/>
  <c r="J555" i="11"/>
  <c r="J554" i="11"/>
  <c r="J553" i="11" s="1"/>
  <c r="J552" i="11"/>
  <c r="J549" i="11" s="1"/>
  <c r="J548" i="11"/>
  <c r="J547" i="11"/>
  <c r="J546" i="11"/>
  <c r="J545" i="11" s="1"/>
  <c r="J544" i="11"/>
  <c r="J542" i="11"/>
  <c r="J541" i="11" s="1"/>
  <c r="J540" i="11"/>
  <c r="J539" i="11"/>
  <c r="J538" i="11"/>
  <c r="J537" i="11" s="1"/>
  <c r="J536" i="11"/>
  <c r="J535" i="11"/>
  <c r="J534" i="11"/>
  <c r="J533" i="11" s="1"/>
  <c r="J532" i="11"/>
  <c r="J531" i="11"/>
  <c r="J530" i="11"/>
  <c r="J529" i="11" s="1"/>
  <c r="J528" i="11"/>
  <c r="J526" i="11"/>
  <c r="J525" i="11" s="1"/>
  <c r="J524" i="11"/>
  <c r="J523" i="11"/>
  <c r="J522" i="11"/>
  <c r="J521" i="11" s="1"/>
  <c r="J520" i="11"/>
  <c r="J519" i="11"/>
  <c r="J518" i="11"/>
  <c r="J517" i="11" s="1"/>
  <c r="J516" i="11"/>
  <c r="J515" i="11"/>
  <c r="J514" i="11"/>
  <c r="J513" i="11" s="1"/>
  <c r="J512" i="11"/>
  <c r="J511" i="11"/>
  <c r="J510" i="11"/>
  <c r="J509" i="11" s="1"/>
  <c r="J508" i="11"/>
  <c r="J504" i="11"/>
  <c r="J501" i="11" s="1"/>
  <c r="J500" i="11"/>
  <c r="J497" i="11" s="1"/>
  <c r="J496" i="11"/>
  <c r="J495" i="11"/>
  <c r="J494" i="11"/>
  <c r="J493" i="11" s="1"/>
  <c r="J492" i="11"/>
  <c r="J490" i="11"/>
  <c r="J489" i="11" s="1"/>
  <c r="J488" i="11"/>
  <c r="J487" i="11"/>
  <c r="J486" i="11"/>
  <c r="J485" i="11" s="1"/>
  <c r="J484" i="11"/>
  <c r="J483" i="11"/>
  <c r="J482" i="11"/>
  <c r="J481" i="11" s="1"/>
  <c r="J480" i="11"/>
  <c r="J479" i="11"/>
  <c r="J478" i="11"/>
  <c r="J477" i="11" s="1"/>
  <c r="J476" i="11"/>
  <c r="J474" i="11"/>
  <c r="J473" i="11" s="1"/>
  <c r="J472" i="11"/>
  <c r="J471" i="11"/>
  <c r="J470" i="11"/>
  <c r="J469" i="11" s="1"/>
  <c r="J468" i="11"/>
  <c r="J466" i="11"/>
  <c r="J465" i="11"/>
  <c r="J464" i="11"/>
  <c r="J463" i="11"/>
  <c r="J462" i="11"/>
  <c r="J461" i="11"/>
  <c r="J460" i="11"/>
  <c r="J458" i="11"/>
  <c r="J457" i="11" s="1"/>
  <c r="J456" i="11"/>
  <c r="J454" i="11"/>
  <c r="J453" i="11" s="1"/>
  <c r="J452" i="11"/>
  <c r="J451" i="11"/>
  <c r="J450" i="11"/>
  <c r="J449" i="11" s="1"/>
  <c r="J448" i="11"/>
  <c r="J447" i="11"/>
  <c r="J446" i="11"/>
  <c r="J445" i="11" s="1"/>
  <c r="J444" i="11"/>
  <c r="J443" i="11"/>
  <c r="J442" i="11"/>
  <c r="J441" i="11" s="1"/>
  <c r="J440" i="11"/>
  <c r="J439" i="11"/>
  <c r="J438" i="11"/>
  <c r="J437" i="11" s="1"/>
  <c r="J436" i="11"/>
  <c r="J435" i="11"/>
  <c r="J434" i="11"/>
  <c r="J433" i="11" s="1"/>
  <c r="J432" i="11"/>
  <c r="J431" i="11"/>
  <c r="J430" i="11"/>
  <c r="J429" i="11" s="1"/>
  <c r="J428" i="11"/>
  <c r="J427" i="11"/>
  <c r="J426" i="11"/>
  <c r="J425" i="11" s="1"/>
  <c r="J424" i="11"/>
  <c r="J423" i="11"/>
  <c r="J422" i="11"/>
  <c r="J421" i="11" s="1"/>
  <c r="J418" i="11"/>
  <c r="J417" i="11"/>
  <c r="J416" i="11"/>
  <c r="J415" i="11" s="1"/>
  <c r="J414" i="11"/>
  <c r="J413" i="11"/>
  <c r="J412" i="11"/>
  <c r="J411" i="11" s="1"/>
  <c r="J410" i="11"/>
  <c r="J409" i="11"/>
  <c r="J408" i="11"/>
  <c r="J406" i="11"/>
  <c r="J403" i="11"/>
  <c r="J402" i="11"/>
  <c r="J401" i="11"/>
  <c r="J400" i="11"/>
  <c r="J399" i="11"/>
  <c r="J398" i="11"/>
  <c r="J396" i="11"/>
  <c r="J395" i="11" s="1"/>
  <c r="J394" i="11"/>
  <c r="J392" i="11"/>
  <c r="J390" i="11"/>
  <c r="J389" i="11"/>
  <c r="J388" i="11"/>
  <c r="J386" i="11"/>
  <c r="J385" i="11"/>
  <c r="J384" i="11"/>
  <c r="J382" i="11"/>
  <c r="J380" i="11"/>
  <c r="J379" i="11" s="1"/>
  <c r="J378" i="11"/>
  <c r="J374" i="11"/>
  <c r="J371" i="11" s="1"/>
  <c r="J370" i="11"/>
  <c r="J366" i="11"/>
  <c r="J365" i="11"/>
  <c r="J364" i="11"/>
  <c r="J363" i="11" s="1"/>
  <c r="J362" i="11"/>
  <c r="J361" i="11"/>
  <c r="J360" i="11"/>
  <c r="J359" i="11" s="1"/>
  <c r="J358" i="11"/>
  <c r="J357" i="11"/>
  <c r="J356" i="11"/>
  <c r="J355" i="11" s="1"/>
  <c r="J354" i="11"/>
  <c r="J352" i="11"/>
  <c r="J350" i="11"/>
  <c r="J349" i="11"/>
  <c r="J348" i="11"/>
  <c r="J346" i="11"/>
  <c r="J344" i="11"/>
  <c r="J343" i="11" s="1"/>
  <c r="J342" i="11"/>
  <c r="J340" i="11"/>
  <c r="J339" i="11"/>
  <c r="J338" i="11"/>
  <c r="J337" i="11"/>
  <c r="J336" i="11"/>
  <c r="J335" i="11"/>
  <c r="J334" i="11"/>
  <c r="J333" i="11"/>
  <c r="J332" i="11"/>
  <c r="J331" i="11"/>
  <c r="J330" i="11"/>
  <c r="J329" i="11"/>
  <c r="J328" i="11"/>
  <c r="J327" i="11"/>
  <c r="J326" i="11"/>
  <c r="J325" i="11"/>
  <c r="J324" i="11"/>
  <c r="J323" i="11"/>
  <c r="J322" i="11"/>
  <c r="J321" i="11"/>
  <c r="J320" i="11"/>
  <c r="J319" i="11"/>
  <c r="J318" i="11"/>
  <c r="J317" i="11"/>
  <c r="J316" i="11"/>
  <c r="J315" i="11"/>
  <c r="J314" i="11"/>
  <c r="J313" i="11"/>
  <c r="J312" i="11"/>
  <c r="J311" i="11"/>
  <c r="J310" i="11"/>
  <c r="J309" i="11"/>
  <c r="J308" i="11"/>
  <c r="J307" i="11"/>
  <c r="J306" i="11"/>
  <c r="J304" i="11"/>
  <c r="J303" i="11" s="1"/>
  <c r="J300" i="11"/>
  <c r="J299" i="11"/>
  <c r="J298" i="11"/>
  <c r="J297" i="11" s="1"/>
  <c r="J296" i="11"/>
  <c r="J295" i="11"/>
  <c r="J294" i="11"/>
  <c r="J293" i="11" s="1"/>
  <c r="J292" i="11"/>
  <c r="J291" i="11"/>
  <c r="J290" i="11"/>
  <c r="J289" i="11" s="1"/>
  <c r="J288" i="11"/>
  <c r="J285" i="11" s="1"/>
  <c r="J284" i="11"/>
  <c r="J283" i="11"/>
  <c r="J282" i="11"/>
  <c r="J281" i="11" s="1"/>
  <c r="J280" i="11"/>
  <c r="J277" i="11" s="1"/>
  <c r="J276" i="11"/>
  <c r="J275" i="11"/>
  <c r="J274" i="11"/>
  <c r="J273" i="11" s="1"/>
  <c r="J272" i="11"/>
  <c r="J271" i="11"/>
  <c r="J270" i="11"/>
  <c r="J269" i="11" s="1"/>
  <c r="J268" i="11"/>
  <c r="J267" i="11"/>
  <c r="J266" i="11"/>
  <c r="J265" i="11" s="1"/>
  <c r="J264" i="11"/>
  <c r="J262" i="11"/>
  <c r="J261" i="11" s="1"/>
  <c r="J260" i="11"/>
  <c r="J256" i="11"/>
  <c r="J253" i="11" s="1"/>
  <c r="J252" i="11"/>
  <c r="J248" i="11"/>
  <c r="J247" i="11"/>
  <c r="J245" i="11"/>
  <c r="J244" i="11"/>
  <c r="J243" i="11"/>
  <c r="J242" i="11"/>
  <c r="J241" i="11"/>
  <c r="J240" i="11"/>
  <c r="J239" i="11"/>
  <c r="J238" i="11"/>
  <c r="J237" i="11"/>
  <c r="J236" i="11"/>
  <c r="J234" i="11"/>
  <c r="J233" i="11" s="1"/>
  <c r="J232" i="11"/>
  <c r="J230" i="11"/>
  <c r="J229" i="11" s="1"/>
  <c r="J228" i="11"/>
  <c r="J226" i="11"/>
  <c r="J225" i="11" s="1"/>
  <c r="J224" i="11"/>
  <c r="J222" i="11"/>
  <c r="J221" i="11"/>
  <c r="J220" i="11"/>
  <c r="J219" i="11"/>
  <c r="J218" i="11"/>
  <c r="J217" i="11"/>
  <c r="J216" i="11"/>
  <c r="J215" i="11"/>
  <c r="J214" i="11"/>
  <c r="J213" i="11" s="1"/>
  <c r="J212" i="11"/>
  <c r="J211" i="11"/>
  <c r="J210" i="11"/>
  <c r="J209" i="11"/>
  <c r="J208" i="11"/>
  <c r="J207" i="11"/>
  <c r="J206" i="11"/>
  <c r="J205" i="11"/>
  <c r="J204" i="11"/>
  <c r="J203" i="11"/>
  <c r="J202" i="11"/>
  <c r="J201" i="11"/>
  <c r="J200" i="11"/>
  <c r="J198" i="11"/>
  <c r="J197" i="11" s="1"/>
  <c r="J194" i="11"/>
  <c r="J193" i="11"/>
  <c r="J192" i="11"/>
  <c r="J191" i="11" s="1"/>
  <c r="J190" i="11"/>
  <c r="J189" i="11"/>
  <c r="J188" i="11"/>
  <c r="J187" i="11" s="1"/>
  <c r="J186" i="11"/>
  <c r="J185" i="11"/>
  <c r="J184" i="11"/>
  <c r="J183" i="11" s="1"/>
  <c r="J182" i="11"/>
  <c r="J179" i="11" s="1"/>
  <c r="J178" i="11"/>
  <c r="J177" i="11"/>
  <c r="J176" i="11"/>
  <c r="J175" i="11" s="1"/>
  <c r="J174" i="11"/>
  <c r="J171" i="11" s="1"/>
  <c r="J170" i="11"/>
  <c r="J169" i="11"/>
  <c r="J168" i="11"/>
  <c r="J167" i="11" s="1"/>
  <c r="J166" i="11"/>
  <c r="J165" i="11"/>
  <c r="J164" i="11"/>
  <c r="J163" i="11" s="1"/>
  <c r="J162" i="11"/>
  <c r="J161" i="11"/>
  <c r="J160" i="11"/>
  <c r="J159" i="11" s="1"/>
  <c r="J158" i="11"/>
  <c r="J157" i="11"/>
  <c r="J156" i="11"/>
  <c r="J155" i="11" s="1"/>
  <c r="J154" i="11"/>
  <c r="J153" i="11"/>
  <c r="J152" i="11"/>
  <c r="J151" i="11" s="1"/>
  <c r="J150" i="11"/>
  <c r="J147" i="11" s="1"/>
  <c r="J146" i="11"/>
  <c r="J141" i="11"/>
  <c r="J144" i="11"/>
  <c r="J143" i="11" s="1"/>
  <c r="J142" i="11"/>
  <c r="J140" i="11"/>
  <c r="J139" i="11" s="1"/>
  <c r="J138" i="11"/>
  <c r="J137" i="11"/>
  <c r="J136" i="11"/>
  <c r="J135" i="11" s="1"/>
  <c r="J134" i="11"/>
  <c r="J133" i="11"/>
  <c r="J132" i="11"/>
  <c r="J131" i="11" s="1"/>
  <c r="J130" i="11"/>
  <c r="J128" i="11"/>
  <c r="J127" i="11"/>
  <c r="J126" i="11"/>
  <c r="J124" i="11"/>
  <c r="J123" i="11" s="1"/>
  <c r="J122" i="11"/>
  <c r="J120" i="11"/>
  <c r="J119" i="11" s="1"/>
  <c r="J118" i="11"/>
  <c r="J117" i="11"/>
  <c r="J116" i="11"/>
  <c r="J115" i="11" s="1"/>
  <c r="J114" i="11"/>
  <c r="J113" i="11"/>
  <c r="J112" i="11"/>
  <c r="J111" i="11" s="1"/>
  <c r="J110" i="11"/>
  <c r="J109" i="11"/>
  <c r="J108" i="11"/>
  <c r="J107" i="11" s="1"/>
  <c r="J106" i="11"/>
  <c r="J105" i="11"/>
  <c r="J104" i="11"/>
  <c r="J103" i="11" s="1"/>
  <c r="J102" i="11"/>
  <c r="J101" i="11"/>
  <c r="J100" i="11"/>
  <c r="J99" i="11" s="1"/>
  <c r="J98" i="11"/>
  <c r="J97" i="11"/>
  <c r="J96" i="11"/>
  <c r="J95" i="11" s="1"/>
  <c r="J92" i="11"/>
  <c r="J90" i="11"/>
  <c r="J89" i="11" s="1"/>
  <c r="J88" i="11"/>
  <c r="J87" i="11"/>
  <c r="J86" i="11"/>
  <c r="J85" i="11" s="1"/>
  <c r="J84" i="11"/>
  <c r="J83" i="11"/>
  <c r="J82" i="11"/>
  <c r="J81" i="11" s="1"/>
  <c r="J80" i="11"/>
  <c r="J77" i="11" s="1"/>
  <c r="J76" i="11"/>
  <c r="J75" i="11"/>
  <c r="J74" i="11"/>
  <c r="J73" i="11" s="1"/>
  <c r="J72" i="11"/>
  <c r="J69" i="11" s="1"/>
  <c r="J68" i="11"/>
  <c r="J67" i="11"/>
  <c r="J66" i="11"/>
  <c r="J65" i="11" s="1"/>
  <c r="J64" i="11"/>
  <c r="J63" i="11"/>
  <c r="J62" i="11"/>
  <c r="J61" i="11" s="1"/>
  <c r="J60" i="11"/>
  <c r="J59" i="11"/>
  <c r="J58" i="11"/>
  <c r="J57" i="11" s="1"/>
  <c r="J56" i="11"/>
  <c r="J55" i="11"/>
  <c r="J54" i="11"/>
  <c r="J53" i="11" s="1"/>
  <c r="J52" i="11"/>
  <c r="J51" i="11"/>
  <c r="J50" i="11"/>
  <c r="J49" i="11" s="1"/>
  <c r="J48" i="11"/>
  <c r="J46" i="11"/>
  <c r="J45" i="11"/>
  <c r="J44" i="11"/>
  <c r="J42" i="11"/>
  <c r="J41" i="11" s="1"/>
  <c r="J40" i="11"/>
  <c r="J39" i="11"/>
  <c r="J38" i="11"/>
  <c r="J37" i="11" s="1"/>
  <c r="J36" i="11"/>
  <c r="J35" i="11"/>
  <c r="J33" i="11"/>
  <c r="J31" i="11"/>
  <c r="J30" i="11"/>
  <c r="J29" i="11" s="1"/>
  <c r="J28" i="11"/>
  <c r="J26" i="11"/>
  <c r="J25" i="11" s="1"/>
  <c r="J24" i="11"/>
  <c r="J22" i="11"/>
  <c r="J21" i="11" s="1"/>
  <c r="J20" i="11"/>
  <c r="J19" i="11"/>
  <c r="J18" i="11"/>
  <c r="J17" i="11" s="1"/>
  <c r="J16" i="11"/>
  <c r="J15" i="11"/>
  <c r="J14" i="11"/>
  <c r="J13" i="11" s="1"/>
  <c r="J12" i="11"/>
  <c r="J11" i="11"/>
  <c r="J10" i="11"/>
  <c r="J9" i="11" s="1"/>
  <c r="J8" i="11"/>
  <c r="J7" i="11"/>
  <c r="J6" i="11"/>
  <c r="J5" i="11" s="1"/>
  <c r="J1018" i="9"/>
  <c r="J1017" i="9"/>
  <c r="J1016" i="9"/>
  <c r="J1015" i="9"/>
  <c r="J1014" i="9"/>
  <c r="J1013" i="9"/>
  <c r="J1012" i="9"/>
  <c r="J1011" i="9"/>
  <c r="J1010" i="9"/>
  <c r="J1009" i="9"/>
  <c r="J1008" i="9"/>
  <c r="J1007" i="9"/>
  <c r="J1006" i="9"/>
  <c r="J1005" i="9"/>
  <c r="J1004" i="9"/>
  <c r="J1003" i="9"/>
  <c r="J1002" i="9"/>
  <c r="J1000" i="9"/>
  <c r="J999" i="9" s="1"/>
  <c r="J998" i="9"/>
  <c r="J997" i="9"/>
  <c r="J996" i="9"/>
  <c r="J995" i="9" s="1"/>
  <c r="J994" i="9"/>
  <c r="J993" i="9"/>
  <c r="J992" i="9"/>
  <c r="J991" i="9" s="1"/>
  <c r="J990" i="9"/>
  <c r="J988" i="9"/>
  <c r="J986" i="9"/>
  <c r="J984" i="9"/>
  <c r="J983" i="9" s="1"/>
  <c r="J982" i="9"/>
  <c r="J981" i="9"/>
  <c r="J980" i="9"/>
  <c r="J979" i="9" s="1"/>
  <c r="J978" i="9"/>
  <c r="J976" i="9"/>
  <c r="J975" i="9"/>
  <c r="J974" i="9"/>
  <c r="J973" i="9"/>
  <c r="J972" i="9"/>
  <c r="J971" i="9"/>
  <c r="J970" i="9"/>
  <c r="J969" i="9"/>
  <c r="J968" i="9"/>
  <c r="J967" i="9"/>
  <c r="J966" i="9"/>
  <c r="J965" i="9"/>
  <c r="J964" i="9"/>
  <c r="J963" i="9"/>
  <c r="J962" i="9"/>
  <c r="J961" i="9"/>
  <c r="J960" i="9"/>
  <c r="J959" i="9"/>
  <c r="J958" i="9"/>
  <c r="J955" i="9"/>
  <c r="J954" i="9"/>
  <c r="J953" i="9"/>
  <c r="J952" i="9"/>
  <c r="J950" i="9"/>
  <c r="J948" i="9"/>
  <c r="J947" i="9" s="1"/>
  <c r="J946" i="9"/>
  <c r="J945" i="9"/>
  <c r="J944" i="9"/>
  <c r="J943" i="9" s="1"/>
  <c r="J942" i="9"/>
  <c r="J940" i="9"/>
  <c r="J939" i="9"/>
  <c r="J938" i="9"/>
  <c r="J937" i="9"/>
  <c r="J936" i="9"/>
  <c r="J935" i="9"/>
  <c r="J934" i="9"/>
  <c r="J932" i="9"/>
  <c r="J931" i="9" s="1"/>
  <c r="J930" i="9"/>
  <c r="J929" i="9"/>
  <c r="J928" i="9"/>
  <c r="J927" i="9" s="1"/>
  <c r="J926" i="9"/>
  <c r="J924" i="9"/>
  <c r="J922" i="9"/>
  <c r="J921" i="9"/>
  <c r="J918" i="9"/>
  <c r="J916" i="9"/>
  <c r="J915" i="9" s="1"/>
  <c r="J914" i="9"/>
  <c r="J913" i="9"/>
  <c r="J912" i="9"/>
  <c r="J911" i="9" s="1"/>
  <c r="J910" i="9"/>
  <c r="J908" i="9"/>
  <c r="J907" i="9"/>
  <c r="J906" i="9"/>
  <c r="J904" i="9"/>
  <c r="J903" i="9" s="1"/>
  <c r="J902" i="9"/>
  <c r="J901" i="9"/>
  <c r="J900" i="9"/>
  <c r="J899" i="9" s="1"/>
  <c r="J898" i="9"/>
  <c r="J897" i="9"/>
  <c r="J896" i="9"/>
  <c r="J895" i="9" s="1"/>
  <c r="J894" i="9"/>
  <c r="J893" i="9"/>
  <c r="J892" i="9"/>
  <c r="J891" i="9" s="1"/>
  <c r="J890" i="9"/>
  <c r="J889" i="9"/>
  <c r="J888" i="9"/>
  <c r="J887" i="9" s="1"/>
  <c r="J886" i="9"/>
  <c r="J885" i="9"/>
  <c r="J883" i="9"/>
  <c r="J882" i="9"/>
  <c r="J881" i="9"/>
  <c r="J880" i="9"/>
  <c r="J879" i="9" s="1"/>
  <c r="J878" i="9"/>
  <c r="J877" i="9"/>
  <c r="J876" i="9"/>
  <c r="J875" i="9" s="1"/>
  <c r="J874" i="9"/>
  <c r="J873" i="9"/>
  <c r="J872" i="9"/>
  <c r="J871" i="9" s="1"/>
  <c r="J870" i="9"/>
  <c r="J869" i="9"/>
  <c r="J868" i="9"/>
  <c r="J867" i="9" s="1"/>
  <c r="J864" i="9"/>
  <c r="J863" i="9"/>
  <c r="J862" i="9"/>
  <c r="J861" i="9" s="1"/>
  <c r="J860" i="9"/>
  <c r="J859" i="9"/>
  <c r="J858" i="9"/>
  <c r="J857" i="9" s="1"/>
  <c r="J856" i="9"/>
  <c r="J855" i="9"/>
  <c r="J854" i="9"/>
  <c r="J853" i="9" s="1"/>
  <c r="J852" i="9"/>
  <c r="J851" i="9"/>
  <c r="J850" i="9"/>
  <c r="J849" i="9" s="1"/>
  <c r="J848" i="9"/>
  <c r="J846" i="9"/>
  <c r="J845" i="9" s="1"/>
  <c r="J844" i="9"/>
  <c r="J843" i="9"/>
  <c r="J842" i="9"/>
  <c r="J840" i="9"/>
  <c r="J839" i="9"/>
  <c r="J838" i="9"/>
  <c r="J837" i="9"/>
  <c r="J836" i="9"/>
  <c r="J835" i="9"/>
  <c r="J834" i="9"/>
  <c r="J832" i="9"/>
  <c r="J831" i="9"/>
  <c r="J830" i="9"/>
  <c r="J828" i="9"/>
  <c r="J826" i="9"/>
  <c r="J825" i="9" s="1"/>
  <c r="J824" i="9"/>
  <c r="J823" i="9"/>
  <c r="J822" i="9"/>
  <c r="J821" i="9" s="1"/>
  <c r="J820" i="9"/>
  <c r="J818" i="9"/>
  <c r="J817" i="9"/>
  <c r="J816" i="9"/>
  <c r="J815" i="9"/>
  <c r="J814" i="9"/>
  <c r="J813" i="9"/>
  <c r="J812" i="9"/>
  <c r="J811" i="9"/>
  <c r="J810" i="9"/>
  <c r="J809" i="9"/>
  <c r="J808" i="9"/>
  <c r="J807" i="9"/>
  <c r="J806" i="9"/>
  <c r="J805" i="9"/>
  <c r="J804" i="9"/>
  <c r="J803" i="9"/>
  <c r="J802" i="9"/>
  <c r="J801" i="9"/>
  <c r="J800" i="9"/>
  <c r="J797" i="9"/>
  <c r="J796" i="9"/>
  <c r="J795" i="9"/>
  <c r="J794" i="9"/>
  <c r="J792" i="9"/>
  <c r="J790" i="9"/>
  <c r="J789" i="9" s="1"/>
  <c r="J788" i="9"/>
  <c r="J787" i="9"/>
  <c r="J786" i="9"/>
  <c r="J785" i="9" s="1"/>
  <c r="J784" i="9"/>
  <c r="J782" i="9"/>
  <c r="J781" i="9"/>
  <c r="J780" i="9"/>
  <c r="J779" i="9"/>
  <c r="J778" i="9"/>
  <c r="J777" i="9"/>
  <c r="J776" i="9"/>
  <c r="J774" i="9"/>
  <c r="J773" i="9" s="1"/>
  <c r="J772" i="9"/>
  <c r="J771" i="9"/>
  <c r="J770" i="9"/>
  <c r="J769" i="9" s="1"/>
  <c r="J768" i="9"/>
  <c r="J766" i="9"/>
  <c r="J764" i="9"/>
  <c r="J763" i="9"/>
  <c r="J762" i="9"/>
  <c r="J760" i="9"/>
  <c r="J758" i="9"/>
  <c r="J757" i="9" s="1"/>
  <c r="J756" i="9"/>
  <c r="J755" i="9"/>
  <c r="J754" i="9"/>
  <c r="J753" i="9" s="1"/>
  <c r="J752" i="9"/>
  <c r="J750" i="9"/>
  <c r="J749" i="9"/>
  <c r="J748" i="9"/>
  <c r="J746" i="9"/>
  <c r="J745" i="9" s="1"/>
  <c r="J744" i="9"/>
  <c r="J743" i="9"/>
  <c r="J742" i="9"/>
  <c r="J741" i="9" s="1"/>
  <c r="J740" i="9"/>
  <c r="J739" i="9"/>
  <c r="J738" i="9"/>
  <c r="J737" i="9" s="1"/>
  <c r="J736" i="9"/>
  <c r="J735" i="9"/>
  <c r="J734" i="9"/>
  <c r="J733" i="9" s="1"/>
  <c r="J732" i="9"/>
  <c r="J731" i="9"/>
  <c r="J730" i="9"/>
  <c r="J729" i="9" s="1"/>
  <c r="J728" i="9"/>
  <c r="J727" i="9"/>
  <c r="J726" i="9"/>
  <c r="J725" i="9" s="1"/>
  <c r="J724" i="9"/>
  <c r="J723" i="9"/>
  <c r="J721" i="9"/>
  <c r="J720" i="9"/>
  <c r="J719" i="9"/>
  <c r="J718" i="9"/>
  <c r="J717" i="9" s="1"/>
  <c r="J716" i="9"/>
  <c r="J715" i="9"/>
  <c r="J714" i="9"/>
  <c r="J713" i="9" s="1"/>
  <c r="J712" i="9"/>
  <c r="J711" i="9"/>
  <c r="J710" i="9"/>
  <c r="J709" i="9" s="1"/>
  <c r="J706" i="9"/>
  <c r="J705" i="9"/>
  <c r="J704" i="9"/>
  <c r="J703" i="9" s="1"/>
  <c r="J702" i="9"/>
  <c r="J701" i="9"/>
  <c r="J700" i="9"/>
  <c r="J699" i="9" s="1"/>
  <c r="J698" i="9"/>
  <c r="J697" i="9"/>
  <c r="J696" i="9"/>
  <c r="J695" i="9" s="1"/>
  <c r="J694" i="9"/>
  <c r="J691" i="9" s="1"/>
  <c r="J690" i="9"/>
  <c r="J689" i="9"/>
  <c r="J688" i="9"/>
  <c r="J687" i="9" s="1"/>
  <c r="J686" i="9"/>
  <c r="J684" i="9"/>
  <c r="J683" i="9"/>
  <c r="J682" i="9"/>
  <c r="J681" i="9"/>
  <c r="J680" i="9"/>
  <c r="J679" i="9"/>
  <c r="J678" i="9"/>
  <c r="J677" i="9"/>
  <c r="J676" i="9"/>
  <c r="J675" i="9"/>
  <c r="J674" i="9"/>
  <c r="J673" i="9"/>
  <c r="J672" i="9"/>
  <c r="J671" i="9"/>
  <c r="J670" i="9"/>
  <c r="J668" i="9"/>
  <c r="J667" i="9" s="1"/>
  <c r="J666" i="9"/>
  <c r="J665" i="9"/>
  <c r="J664" i="9"/>
  <c r="J663" i="9" s="1"/>
  <c r="J662" i="9"/>
  <c r="J661" i="9"/>
  <c r="J660" i="9"/>
  <c r="J659" i="9" s="1"/>
  <c r="J658" i="9"/>
  <c r="J657" i="9"/>
  <c r="J656" i="9"/>
  <c r="J655" i="9" s="1"/>
  <c r="J654" i="9"/>
  <c r="J653" i="9"/>
  <c r="J652" i="9"/>
  <c r="J651" i="9" s="1"/>
  <c r="J650" i="9"/>
  <c r="J649" i="9"/>
  <c r="J648" i="9"/>
  <c r="J647" i="9" s="1"/>
  <c r="J646" i="9"/>
  <c r="J643" i="9" s="1"/>
  <c r="J642" i="9"/>
  <c r="J641" i="9"/>
  <c r="J640" i="9"/>
  <c r="J639" i="9" s="1"/>
  <c r="J638" i="9"/>
  <c r="J636" i="9"/>
  <c r="J635" i="9"/>
  <c r="J634" i="9"/>
  <c r="J633" i="9"/>
  <c r="J632" i="9"/>
  <c r="J631" i="9"/>
  <c r="J630" i="9"/>
  <c r="J629" i="9"/>
  <c r="J628" i="9"/>
  <c r="J627" i="9"/>
  <c r="J626" i="9"/>
  <c r="J625" i="9"/>
  <c r="J624" i="9"/>
  <c r="J623" i="9"/>
  <c r="J622" i="9"/>
  <c r="J620" i="9"/>
  <c r="J619" i="9" s="1"/>
  <c r="J618" i="9"/>
  <c r="J617" i="9"/>
  <c r="J616" i="9"/>
  <c r="J615" i="9" s="1"/>
  <c r="J614" i="9"/>
  <c r="J612" i="9"/>
  <c r="J611" i="9" s="1"/>
  <c r="J610" i="9"/>
  <c r="J609" i="9"/>
  <c r="J608" i="9"/>
  <c r="J607" i="9" s="1"/>
  <c r="J606" i="9"/>
  <c r="J605" i="9"/>
  <c r="J604" i="9"/>
  <c r="J603" i="9" s="1"/>
  <c r="J602" i="9"/>
  <c r="J600" i="9"/>
  <c r="J599" i="9" s="1"/>
  <c r="J598" i="9"/>
  <c r="J597" i="9"/>
  <c r="J596" i="9"/>
  <c r="J595" i="9" s="1"/>
  <c r="J594" i="9"/>
  <c r="J593" i="9"/>
  <c r="J592" i="9"/>
  <c r="J591" i="9" s="1"/>
  <c r="J590" i="9"/>
  <c r="J589" i="9"/>
  <c r="J588" i="9"/>
  <c r="J587" i="9" s="1"/>
  <c r="J586" i="9"/>
  <c r="J584" i="9"/>
  <c r="J583" i="9" s="1"/>
  <c r="J582" i="9"/>
  <c r="J581" i="9"/>
  <c r="J579" i="9"/>
  <c r="J578" i="9"/>
  <c r="J577" i="9"/>
  <c r="J576" i="9"/>
  <c r="J575" i="9" s="1"/>
  <c r="J574" i="9"/>
  <c r="J573" i="9"/>
  <c r="J572" i="9"/>
  <c r="J571" i="9" s="1"/>
  <c r="J570" i="9"/>
  <c r="J569" i="9"/>
  <c r="J568" i="9"/>
  <c r="J567" i="9" s="1"/>
  <c r="J564" i="9"/>
  <c r="J563" i="9"/>
  <c r="J562" i="9"/>
  <c r="J561" i="9" s="1"/>
  <c r="J560" i="9"/>
  <c r="J559" i="9"/>
  <c r="J558" i="9"/>
  <c r="J557" i="9" s="1"/>
  <c r="J556" i="9"/>
  <c r="J555" i="9"/>
  <c r="J554" i="9"/>
  <c r="J553" i="9" s="1"/>
  <c r="J552" i="9"/>
  <c r="J549" i="9" s="1"/>
  <c r="J548" i="9"/>
  <c r="J547" i="9"/>
  <c r="J546" i="9"/>
  <c r="J545" i="9" s="1"/>
  <c r="J544" i="9"/>
  <c r="J542" i="9"/>
  <c r="J541" i="9" s="1"/>
  <c r="J540" i="9"/>
  <c r="J539" i="9"/>
  <c r="J538" i="9"/>
  <c r="J537" i="9" s="1"/>
  <c r="J536" i="9"/>
  <c r="J535" i="9"/>
  <c r="J534" i="9"/>
  <c r="J533" i="9" s="1"/>
  <c r="J532" i="9"/>
  <c r="J531" i="9"/>
  <c r="J530" i="9"/>
  <c r="J529" i="9" s="1"/>
  <c r="J528" i="9"/>
  <c r="J526" i="9"/>
  <c r="J525" i="9" s="1"/>
  <c r="J524" i="9"/>
  <c r="J523" i="9"/>
  <c r="J522" i="9"/>
  <c r="J521" i="9" s="1"/>
  <c r="J520" i="9"/>
  <c r="J519" i="9"/>
  <c r="J518" i="9"/>
  <c r="J517" i="9" s="1"/>
  <c r="J516" i="9"/>
  <c r="J515" i="9"/>
  <c r="J514" i="9"/>
  <c r="J513" i="9" s="1"/>
  <c r="J512" i="9"/>
  <c r="J511" i="9"/>
  <c r="J510" i="9"/>
  <c r="J509" i="9" s="1"/>
  <c r="J508" i="9"/>
  <c r="J504" i="9"/>
  <c r="J501" i="9" s="1"/>
  <c r="J500" i="9"/>
  <c r="J497" i="9" s="1"/>
  <c r="J496" i="9"/>
  <c r="J495" i="9"/>
  <c r="J493" i="9"/>
  <c r="J492" i="9"/>
  <c r="J490" i="9"/>
  <c r="J489" i="9" s="1"/>
  <c r="J488" i="9"/>
  <c r="J486" i="9"/>
  <c r="J484" i="9"/>
  <c r="J483" i="9"/>
  <c r="J482" i="9"/>
  <c r="J480" i="9"/>
  <c r="J479" i="9"/>
  <c r="J478" i="9"/>
  <c r="J476" i="9"/>
  <c r="J474" i="9"/>
  <c r="J473" i="9" s="1"/>
  <c r="J472" i="9"/>
  <c r="J471" i="9"/>
  <c r="J470" i="9"/>
  <c r="J469" i="9" s="1"/>
  <c r="J468" i="9"/>
  <c r="J466" i="9"/>
  <c r="J465" i="9"/>
  <c r="J464" i="9"/>
  <c r="J463" i="9"/>
  <c r="J462" i="9"/>
  <c r="J461" i="9"/>
  <c r="J460" i="9"/>
  <c r="J458" i="9"/>
  <c r="J457" i="9" s="1"/>
  <c r="J456" i="9"/>
  <c r="J454" i="9"/>
  <c r="J452" i="9"/>
  <c r="J451" i="9"/>
  <c r="J448" i="9"/>
  <c r="J447" i="9"/>
  <c r="J450" i="9"/>
  <c r="J449" i="9" s="1"/>
  <c r="J444" i="9"/>
  <c r="J443" i="9"/>
  <c r="J442" i="9"/>
  <c r="J440" i="9"/>
  <c r="J439" i="9"/>
  <c r="J438" i="9"/>
  <c r="J436" i="9"/>
  <c r="J435" i="9"/>
  <c r="J434" i="9"/>
  <c r="J433" i="9" s="1"/>
  <c r="J432" i="9"/>
  <c r="J431" i="9"/>
  <c r="J430" i="9"/>
  <c r="J429" i="9" s="1"/>
  <c r="J428" i="9"/>
  <c r="J427" i="9"/>
  <c r="J426" i="9"/>
  <c r="J424" i="9"/>
  <c r="J423" i="9"/>
  <c r="J422" i="9"/>
  <c r="J421" i="9" s="1"/>
  <c r="J418" i="9"/>
  <c r="J417" i="9"/>
  <c r="J416" i="9"/>
  <c r="J414" i="9"/>
  <c r="J413" i="9"/>
  <c r="J412" i="9"/>
  <c r="J410" i="9"/>
  <c r="J409" i="9"/>
  <c r="J408" i="9"/>
  <c r="J407" i="9" s="1"/>
  <c r="J406" i="9"/>
  <c r="J403" i="9"/>
  <c r="J402" i="9"/>
  <c r="J401" i="9"/>
  <c r="J400" i="9"/>
  <c r="J399" i="9"/>
  <c r="J398" i="9"/>
  <c r="J396" i="9"/>
  <c r="J395" i="9" s="1"/>
  <c r="J394" i="9"/>
  <c r="J392" i="9"/>
  <c r="J390" i="9"/>
  <c r="J389" i="9"/>
  <c r="J388" i="9"/>
  <c r="J386" i="9"/>
  <c r="J385" i="9"/>
  <c r="J384" i="9"/>
  <c r="J382" i="9"/>
  <c r="J380" i="9"/>
  <c r="J379" i="9" s="1"/>
  <c r="J378" i="9"/>
  <c r="J374" i="9"/>
  <c r="J371" i="9" s="1"/>
  <c r="J370" i="9"/>
  <c r="J367" i="9" s="1"/>
  <c r="J366" i="9"/>
  <c r="J487" i="9"/>
  <c r="J364" i="9"/>
  <c r="J363" i="9" s="1"/>
  <c r="J362" i="9"/>
  <c r="J361" i="9"/>
  <c r="J360" i="9"/>
  <c r="J359" i="9" s="1"/>
  <c r="J358" i="9"/>
  <c r="J357" i="9"/>
  <c r="J356" i="9"/>
  <c r="J355" i="9" s="1"/>
  <c r="J354" i="9"/>
  <c r="J352" i="9"/>
  <c r="J351" i="9" s="1"/>
  <c r="J350" i="9"/>
  <c r="J349" i="9"/>
  <c r="J348" i="9"/>
  <c r="J346" i="9"/>
  <c r="J344" i="9"/>
  <c r="J343" i="9" s="1"/>
  <c r="J342" i="9"/>
  <c r="J340" i="9"/>
  <c r="J339" i="9"/>
  <c r="J338" i="9"/>
  <c r="J337" i="9"/>
  <c r="J336" i="9"/>
  <c r="J335" i="9"/>
  <c r="J334" i="9"/>
  <c r="J333" i="9"/>
  <c r="J330" i="9"/>
  <c r="J329" i="9"/>
  <c r="J332" i="9"/>
  <c r="J331" i="9" s="1"/>
  <c r="J327" i="9"/>
  <c r="J326" i="9"/>
  <c r="J325" i="9"/>
  <c r="J324" i="9"/>
  <c r="J323" i="9"/>
  <c r="J322" i="9"/>
  <c r="J321" i="9"/>
  <c r="J320" i="9"/>
  <c r="J319" i="9"/>
  <c r="J318" i="9"/>
  <c r="J317" i="9"/>
  <c r="J316" i="9"/>
  <c r="J315" i="9"/>
  <c r="J314" i="9"/>
  <c r="J313" i="9"/>
  <c r="J312" i="9"/>
  <c r="J311" i="9"/>
  <c r="J310" i="9"/>
  <c r="J309" i="9"/>
  <c r="J308" i="9"/>
  <c r="J307" i="9"/>
  <c r="J306" i="9"/>
  <c r="J304" i="9"/>
  <c r="J303" i="9" s="1"/>
  <c r="J300" i="9"/>
  <c r="J299" i="9"/>
  <c r="J298" i="9"/>
  <c r="J297" i="9" s="1"/>
  <c r="J296" i="9"/>
  <c r="J295" i="9"/>
  <c r="J294" i="9"/>
  <c r="J293" i="9" s="1"/>
  <c r="J292" i="9"/>
  <c r="J291" i="9"/>
  <c r="J290" i="9"/>
  <c r="J289" i="9" s="1"/>
  <c r="J288" i="9"/>
  <c r="J285" i="9" s="1"/>
  <c r="J284" i="9"/>
  <c r="J283" i="9"/>
  <c r="J282" i="9"/>
  <c r="J281" i="9" s="1"/>
  <c r="J280" i="9"/>
  <c r="J277" i="9" s="1"/>
  <c r="J276" i="9"/>
  <c r="J275" i="9"/>
  <c r="J274" i="9"/>
  <c r="J273" i="9" s="1"/>
  <c r="J272" i="9"/>
  <c r="J271" i="9"/>
  <c r="J270" i="9"/>
  <c r="J269" i="9" s="1"/>
  <c r="J268" i="9"/>
  <c r="J267" i="9"/>
  <c r="J266" i="9"/>
  <c r="J265" i="9" s="1"/>
  <c r="J264" i="9"/>
  <c r="J262" i="9"/>
  <c r="J261" i="9" s="1"/>
  <c r="J260" i="9"/>
  <c r="J256" i="9"/>
  <c r="J253" i="9" s="1"/>
  <c r="J252" i="9"/>
  <c r="J248" i="9"/>
  <c r="J247" i="9"/>
  <c r="J246" i="9"/>
  <c r="J245" i="9"/>
  <c r="J244" i="9"/>
  <c r="J243" i="9"/>
  <c r="J242" i="9"/>
  <c r="J240" i="9"/>
  <c r="J239" i="9"/>
  <c r="J238" i="9"/>
  <c r="J237" i="9"/>
  <c r="J236" i="9"/>
  <c r="J234" i="9"/>
  <c r="J233" i="9" s="1"/>
  <c r="J232" i="9"/>
  <c r="J230" i="9"/>
  <c r="J229" i="9" s="1"/>
  <c r="J228" i="9"/>
  <c r="J226" i="9"/>
  <c r="J225" i="9" s="1"/>
  <c r="J224" i="9"/>
  <c r="J222" i="9"/>
  <c r="J221" i="9"/>
  <c r="J220" i="9"/>
  <c r="J219" i="9"/>
  <c r="J218" i="9"/>
  <c r="J217" i="9"/>
  <c r="J216" i="9"/>
  <c r="J215" i="9"/>
  <c r="J214" i="9"/>
  <c r="J213" i="9"/>
  <c r="J212" i="9"/>
  <c r="J211" i="9"/>
  <c r="J210" i="9"/>
  <c r="J209" i="9"/>
  <c r="J208" i="9"/>
  <c r="J207" i="9"/>
  <c r="J206" i="9"/>
  <c r="J205" i="9"/>
  <c r="J204" i="9"/>
  <c r="J203" i="9"/>
  <c r="J202" i="9"/>
  <c r="J201" i="9"/>
  <c r="J200" i="9"/>
  <c r="J198" i="9"/>
  <c r="J197" i="9" s="1"/>
  <c r="J194" i="9"/>
  <c r="J193" i="9"/>
  <c r="J192" i="9"/>
  <c r="J191" i="9" s="1"/>
  <c r="J190" i="9"/>
  <c r="J189" i="9"/>
  <c r="J188" i="9"/>
  <c r="J187" i="9" s="1"/>
  <c r="J186" i="9"/>
  <c r="J185" i="9"/>
  <c r="J184" i="9"/>
  <c r="J183" i="9" s="1"/>
  <c r="J182" i="9"/>
  <c r="J179" i="9" s="1"/>
  <c r="J178" i="9"/>
  <c r="J177" i="9"/>
  <c r="J176" i="9"/>
  <c r="J175" i="9" s="1"/>
  <c r="J174" i="9"/>
  <c r="J171" i="9" s="1"/>
  <c r="J170" i="9"/>
  <c r="J169" i="9"/>
  <c r="J168" i="9"/>
  <c r="J167" i="9" s="1"/>
  <c r="J166" i="9"/>
  <c r="J165" i="9"/>
  <c r="J164" i="9"/>
  <c r="J163" i="9" s="1"/>
  <c r="J162" i="9"/>
  <c r="J161" i="9"/>
  <c r="J160" i="9"/>
  <c r="J159" i="9" s="1"/>
  <c r="J158" i="9"/>
  <c r="J157" i="9"/>
  <c r="J156" i="9"/>
  <c r="J155" i="9" s="1"/>
  <c r="J154" i="9"/>
  <c r="J153" i="9"/>
  <c r="J152" i="9"/>
  <c r="J151" i="9" s="1"/>
  <c r="J150" i="9"/>
  <c r="J147" i="9" s="1"/>
  <c r="J146" i="9"/>
  <c r="J145" i="9"/>
  <c r="J144" i="9"/>
  <c r="J143" i="9" s="1"/>
  <c r="J142" i="9"/>
  <c r="J141" i="9"/>
  <c r="J140" i="9"/>
  <c r="J139" i="9" s="1"/>
  <c r="J138" i="9"/>
  <c r="J137" i="9"/>
  <c r="J136" i="9"/>
  <c r="J135" i="9" s="1"/>
  <c r="J134" i="9"/>
  <c r="J133" i="9"/>
  <c r="J132" i="9"/>
  <c r="J131" i="9" s="1"/>
  <c r="J130" i="9"/>
  <c r="J128" i="9"/>
  <c r="J127" i="9"/>
  <c r="J126" i="9"/>
  <c r="J124" i="9"/>
  <c r="J123" i="9" s="1"/>
  <c r="J122" i="9"/>
  <c r="J120" i="9"/>
  <c r="J119" i="9" s="1"/>
  <c r="J118" i="9"/>
  <c r="J117" i="9"/>
  <c r="J116" i="9"/>
  <c r="J115" i="9" s="1"/>
  <c r="J114" i="9"/>
  <c r="J113" i="9"/>
  <c r="J112" i="9"/>
  <c r="J111" i="9" s="1"/>
  <c r="J110" i="9"/>
  <c r="J109" i="9"/>
  <c r="J108" i="9"/>
  <c r="J107" i="9" s="1"/>
  <c r="J106" i="9"/>
  <c r="J105" i="9"/>
  <c r="J104" i="9"/>
  <c r="J103" i="9" s="1"/>
  <c r="J102" i="9"/>
  <c r="J101" i="9"/>
  <c r="J100" i="9"/>
  <c r="J99" i="9" s="1"/>
  <c r="J98" i="9"/>
  <c r="J97" i="9"/>
  <c r="J96" i="9"/>
  <c r="J95" i="9" s="1"/>
  <c r="J92" i="9"/>
  <c r="J90" i="9"/>
  <c r="J89" i="9" s="1"/>
  <c r="J88" i="9"/>
  <c r="J87" i="9"/>
  <c r="J86" i="9"/>
  <c r="J85" i="9" s="1"/>
  <c r="J84" i="9"/>
  <c r="J83" i="9"/>
  <c r="J82" i="9"/>
  <c r="J81" i="9" s="1"/>
  <c r="J80" i="9"/>
  <c r="J76" i="9"/>
  <c r="J75" i="9"/>
  <c r="J74" i="9"/>
  <c r="J73" i="9" s="1"/>
  <c r="J72" i="9"/>
  <c r="J69" i="9" s="1"/>
  <c r="J68" i="9"/>
  <c r="J67" i="9"/>
  <c r="J66" i="9"/>
  <c r="J65" i="9" s="1"/>
  <c r="J64" i="9"/>
  <c r="J63" i="9"/>
  <c r="J62" i="9"/>
  <c r="J61" i="9" s="1"/>
  <c r="J60" i="9"/>
  <c r="J59" i="9"/>
  <c r="J56" i="9"/>
  <c r="J55" i="9"/>
  <c r="J54" i="9"/>
  <c r="J53" i="9" s="1"/>
  <c r="J52" i="9"/>
  <c r="J51" i="9"/>
  <c r="J50" i="9"/>
  <c r="J49" i="9" s="1"/>
  <c r="J48" i="9"/>
  <c r="J46" i="9"/>
  <c r="J45" i="9"/>
  <c r="J44" i="9"/>
  <c r="J42" i="9"/>
  <c r="J41" i="9" s="1"/>
  <c r="J40" i="9"/>
  <c r="J39" i="9"/>
  <c r="J38" i="9"/>
  <c r="J37" i="9" s="1"/>
  <c r="J36" i="9"/>
  <c r="J35" i="9"/>
  <c r="J34" i="9"/>
  <c r="J33" i="9" s="1"/>
  <c r="J32" i="9"/>
  <c r="J31" i="9"/>
  <c r="J30" i="9"/>
  <c r="J29" i="9" s="1"/>
  <c r="J28" i="9"/>
  <c r="J26" i="9"/>
  <c r="J25" i="9" s="1"/>
  <c r="J24" i="9"/>
  <c r="J22" i="9"/>
  <c r="J21" i="9" s="1"/>
  <c r="J20" i="9"/>
  <c r="J19" i="9"/>
  <c r="J18" i="9"/>
  <c r="J17" i="9" s="1"/>
  <c r="J16" i="9"/>
  <c r="J15" i="9"/>
  <c r="J14" i="9"/>
  <c r="J13" i="9" s="1"/>
  <c r="J12" i="9"/>
  <c r="J11" i="9"/>
  <c r="J10" i="9"/>
  <c r="J9" i="9" s="1"/>
  <c r="J8" i="9"/>
  <c r="J7" i="9"/>
  <c r="J6" i="9"/>
  <c r="J5" i="9" s="1"/>
  <c r="J1024" i="8"/>
  <c r="J1023" i="8"/>
  <c r="J1022" i="8"/>
  <c r="J1021" i="8"/>
  <c r="J1020" i="8"/>
  <c r="J1019" i="8"/>
  <c r="J1018" i="8"/>
  <c r="J1017" i="8"/>
  <c r="J1016" i="8"/>
  <c r="J1015" i="8"/>
  <c r="J1014" i="8"/>
  <c r="J1013" i="8"/>
  <c r="J1012" i="8"/>
  <c r="J1011" i="8"/>
  <c r="J1010" i="8"/>
  <c r="J1009" i="8"/>
  <c r="J1008" i="8"/>
  <c r="J1006" i="8"/>
  <c r="J1005" i="8" s="1"/>
  <c r="J1004" i="8"/>
  <c r="J1003" i="8"/>
  <c r="J1002" i="8"/>
  <c r="J1001" i="8" s="1"/>
  <c r="J1000" i="8"/>
  <c r="J999" i="8"/>
  <c r="J998" i="8"/>
  <c r="J997" i="8" s="1"/>
  <c r="J996" i="8"/>
  <c r="J994" i="8"/>
  <c r="J992" i="8"/>
  <c r="J990" i="8"/>
  <c r="J989" i="8" s="1"/>
  <c r="J988" i="8"/>
  <c r="J987" i="8"/>
  <c r="J986" i="8"/>
  <c r="J985" i="8" s="1"/>
  <c r="J872" i="8" s="1"/>
  <c r="J984" i="8"/>
  <c r="J982" i="8"/>
  <c r="J981" i="8"/>
  <c r="J980" i="8"/>
  <c r="J979" i="8"/>
  <c r="J978" i="8"/>
  <c r="J977" i="8"/>
  <c r="J976" i="8"/>
  <c r="J975" i="8"/>
  <c r="J974" i="8"/>
  <c r="J973" i="8"/>
  <c r="J972" i="8"/>
  <c r="J971" i="8"/>
  <c r="J970" i="8"/>
  <c r="J969" i="8"/>
  <c r="J968" i="8"/>
  <c r="J967" i="8"/>
  <c r="J966" i="8"/>
  <c r="J965" i="8"/>
  <c r="J964" i="8"/>
  <c r="J959" i="8"/>
  <c r="J958" i="8"/>
  <c r="J956" i="8"/>
  <c r="J954" i="8"/>
  <c r="J953" i="8" s="1"/>
  <c r="J952" i="8"/>
  <c r="J951" i="8"/>
  <c r="J950" i="8"/>
  <c r="J949" i="8" s="1"/>
  <c r="J948" i="8"/>
  <c r="J946" i="8"/>
  <c r="J945" i="8"/>
  <c r="J944" i="8"/>
  <c r="J943" i="8"/>
  <c r="J942" i="8"/>
  <c r="J941" i="8"/>
  <c r="J940" i="8"/>
  <c r="J938" i="8"/>
  <c r="J937" i="8" s="1"/>
  <c r="J936" i="8"/>
  <c r="J935" i="8"/>
  <c r="J934" i="8"/>
  <c r="J933" i="8" s="1"/>
  <c r="J932" i="8"/>
  <c r="J930" i="8"/>
  <c r="J928" i="8"/>
  <c r="J927" i="8"/>
  <c r="J926" i="8"/>
  <c r="J924" i="8"/>
  <c r="J922" i="8"/>
  <c r="J921" i="8" s="1"/>
  <c r="J920" i="8"/>
  <c r="J919" i="8"/>
  <c r="J918" i="8"/>
  <c r="J917" i="8" s="1"/>
  <c r="J916" i="8"/>
  <c r="J914" i="8"/>
  <c r="J913" i="8"/>
  <c r="J912" i="8"/>
  <c r="J910" i="8"/>
  <c r="J909" i="8" s="1"/>
  <c r="J908" i="8"/>
  <c r="J907" i="8"/>
  <c r="J906" i="8"/>
  <c r="J905" i="8" s="1"/>
  <c r="J904" i="8"/>
  <c r="J903" i="8"/>
  <c r="J902" i="8"/>
  <c r="J901" i="8" s="1"/>
  <c r="J900" i="8"/>
  <c r="J899" i="8"/>
  <c r="J898" i="8"/>
  <c r="J897" i="8" s="1"/>
  <c r="J896" i="8"/>
  <c r="J895" i="8"/>
  <c r="J894" i="8"/>
  <c r="J893" i="8" s="1"/>
  <c r="J892" i="8"/>
  <c r="J891" i="8"/>
  <c r="J889" i="8"/>
  <c r="J888" i="8"/>
  <c r="J887" i="8"/>
  <c r="J886" i="8"/>
  <c r="J885" i="8" s="1"/>
  <c r="J884" i="8"/>
  <c r="J883" i="8"/>
  <c r="J882" i="8"/>
  <c r="J881" i="8" s="1"/>
  <c r="J880" i="8"/>
  <c r="J879" i="8"/>
  <c r="J878" i="8"/>
  <c r="J877" i="8" s="1"/>
  <c r="J876" i="8"/>
  <c r="J875" i="8"/>
  <c r="J874" i="8"/>
  <c r="J873" i="8" s="1"/>
  <c r="J870" i="8"/>
  <c r="J869" i="8"/>
  <c r="J868" i="8"/>
  <c r="J867" i="8" s="1"/>
  <c r="J866" i="8"/>
  <c r="J865" i="8"/>
  <c r="J864" i="8"/>
  <c r="J863" i="8" s="1"/>
  <c r="J862" i="8"/>
  <c r="J861" i="8"/>
  <c r="J860" i="8"/>
  <c r="J859" i="8" s="1"/>
  <c r="J858" i="8"/>
  <c r="J857" i="8"/>
  <c r="J856" i="8"/>
  <c r="J855" i="8" s="1"/>
  <c r="J854" i="8"/>
  <c r="J852" i="8"/>
  <c r="J851" i="8" s="1"/>
  <c r="J850" i="8"/>
  <c r="J849" i="8"/>
  <c r="J848" i="8"/>
  <c r="J847" i="8" s="1"/>
  <c r="J846" i="8"/>
  <c r="J845" i="8"/>
  <c r="J844" i="8"/>
  <c r="J843" i="8"/>
  <c r="J842" i="8"/>
  <c r="J841" i="8"/>
  <c r="J840" i="8"/>
  <c r="J839" i="8" s="1"/>
  <c r="J838" i="8"/>
  <c r="J837" i="8"/>
  <c r="J836" i="8"/>
  <c r="J835" i="8" s="1"/>
  <c r="J834" i="8"/>
  <c r="J832" i="8"/>
  <c r="J831" i="8" s="1"/>
  <c r="J830" i="8"/>
  <c r="J829" i="8"/>
  <c r="J828" i="8"/>
  <c r="J827" i="8" s="1"/>
  <c r="J826" i="8"/>
  <c r="J824" i="8"/>
  <c r="J823" i="8"/>
  <c r="J822" i="8"/>
  <c r="J821" i="8"/>
  <c r="J820" i="8"/>
  <c r="J819" i="8"/>
  <c r="J818" i="8"/>
  <c r="J817" i="8"/>
  <c r="J816" i="8"/>
  <c r="J815" i="8"/>
  <c r="J814" i="8"/>
  <c r="J813" i="8"/>
  <c r="J812" i="8"/>
  <c r="J811" i="8"/>
  <c r="J810" i="8"/>
  <c r="J809" i="8"/>
  <c r="J808" i="8"/>
  <c r="J807" i="8"/>
  <c r="J806" i="8"/>
  <c r="J800" i="8"/>
  <c r="J799" i="8"/>
  <c r="J797" i="8"/>
  <c r="J795" i="8"/>
  <c r="J794" i="8" s="1"/>
  <c r="J793" i="8"/>
  <c r="J792" i="8"/>
  <c r="J791" i="8"/>
  <c r="J790" i="8" s="1"/>
  <c r="J789" i="8"/>
  <c r="J787" i="8"/>
  <c r="J786" i="8"/>
  <c r="J785" i="8"/>
  <c r="J784" i="8"/>
  <c r="J783" i="8"/>
  <c r="J782" i="8"/>
  <c r="J781" i="8"/>
  <c r="J779" i="8"/>
  <c r="J778" i="8" s="1"/>
  <c r="J777" i="8"/>
  <c r="J776" i="8"/>
  <c r="J775" i="8"/>
  <c r="J774" i="8" s="1"/>
  <c r="J773" i="8"/>
  <c r="J771" i="8"/>
  <c r="J770" i="8" s="1"/>
  <c r="J769" i="8"/>
  <c r="J768" i="8"/>
  <c r="J767" i="8"/>
  <c r="J765" i="8"/>
  <c r="J763" i="8"/>
  <c r="J762" i="8" s="1"/>
  <c r="J761" i="8"/>
  <c r="J760" i="8"/>
  <c r="J759" i="8"/>
  <c r="J758" i="8" s="1"/>
  <c r="J757" i="8"/>
  <c r="J755" i="8"/>
  <c r="J754" i="8"/>
  <c r="J753" i="8"/>
  <c r="J751" i="8"/>
  <c r="J750" i="8" s="1"/>
  <c r="J749" i="8"/>
  <c r="J748" i="8"/>
  <c r="J747" i="8"/>
  <c r="J746" i="8" s="1"/>
  <c r="J745" i="8"/>
  <c r="J744" i="8"/>
  <c r="J743" i="8"/>
  <c r="J742" i="8" s="1"/>
  <c r="J741" i="8"/>
  <c r="J740" i="8"/>
  <c r="J739" i="8"/>
  <c r="J738" i="8" s="1"/>
  <c r="J737" i="8"/>
  <c r="J736" i="8"/>
  <c r="J735" i="8"/>
  <c r="J734" i="8" s="1"/>
  <c r="J733" i="8"/>
  <c r="J732" i="8"/>
  <c r="J731" i="8"/>
  <c r="J730" i="8" s="1"/>
  <c r="J729" i="8"/>
  <c r="J728" i="8"/>
  <c r="J727" i="8"/>
  <c r="J726" i="8" s="1"/>
  <c r="J725" i="8"/>
  <c r="J724" i="8"/>
  <c r="J722" i="8"/>
  <c r="J721" i="8"/>
  <c r="J720" i="8"/>
  <c r="J718" i="8"/>
  <c r="J717" i="8"/>
  <c r="J716" i="8"/>
  <c r="J715" i="8"/>
  <c r="J714" i="8" s="1"/>
  <c r="J711" i="8"/>
  <c r="J710" i="8"/>
  <c r="J709" i="8"/>
  <c r="J708" i="8" s="1"/>
  <c r="J707" i="8"/>
  <c r="J706" i="8"/>
  <c r="J705" i="8"/>
  <c r="J704" i="8" s="1"/>
  <c r="J703" i="8"/>
  <c r="J702" i="8"/>
  <c r="J701" i="8"/>
  <c r="J700" i="8" s="1"/>
  <c r="J699" i="8"/>
  <c r="J696" i="8" s="1"/>
  <c r="J695" i="8"/>
  <c r="J694" i="8"/>
  <c r="J693" i="8"/>
  <c r="J692" i="8" s="1"/>
  <c r="J691" i="8"/>
  <c r="J689" i="8"/>
  <c r="J688" i="8"/>
  <c r="J687" i="8"/>
  <c r="J686" i="8"/>
  <c r="J685" i="8"/>
  <c r="J684" i="8"/>
  <c r="J683" i="8"/>
  <c r="J682" i="8"/>
  <c r="J681" i="8"/>
  <c r="J680" i="8"/>
  <c r="J679" i="8"/>
  <c r="J678" i="8"/>
  <c r="J677" i="8"/>
  <c r="J676" i="8"/>
  <c r="J675" i="8"/>
  <c r="J673" i="8"/>
  <c r="J672" i="8" s="1"/>
  <c r="J670" i="8"/>
  <c r="J669" i="8" s="1"/>
  <c r="J667" i="8"/>
  <c r="J666" i="8" s="1"/>
  <c r="J665" i="8"/>
  <c r="J664" i="8"/>
  <c r="J663" i="8"/>
  <c r="J662" i="8" s="1"/>
  <c r="J661" i="8"/>
  <c r="J660" i="8"/>
  <c r="J659" i="8"/>
  <c r="J658" i="8" s="1"/>
  <c r="J657" i="8"/>
  <c r="J656" i="8"/>
  <c r="J655" i="8"/>
  <c r="J654" i="8" s="1"/>
  <c r="J653" i="8"/>
  <c r="J652" i="8"/>
  <c r="J651" i="8"/>
  <c r="J650" i="8" s="1"/>
  <c r="J649" i="8"/>
  <c r="J643" i="8"/>
  <c r="J642" i="8"/>
  <c r="J641" i="8" s="1"/>
  <c r="J640" i="8"/>
  <c r="J638" i="8"/>
  <c r="J637" i="8"/>
  <c r="J636" i="8"/>
  <c r="J635" i="8"/>
  <c r="J634" i="8"/>
  <c r="J633" i="8"/>
  <c r="J632" i="8"/>
  <c r="J631" i="8"/>
  <c r="J630" i="8"/>
  <c r="J629" i="8"/>
  <c r="J628" i="8"/>
  <c r="J627" i="8"/>
  <c r="J626" i="8"/>
  <c r="J625" i="8"/>
  <c r="J624" i="8"/>
  <c r="J622" i="8"/>
  <c r="J621" i="8" s="1"/>
  <c r="J620" i="8"/>
  <c r="J619" i="8"/>
  <c r="J618" i="8"/>
  <c r="J617" i="8" s="1"/>
  <c r="J616" i="8"/>
  <c r="J614" i="8"/>
  <c r="J613" i="8" s="1"/>
  <c r="J612" i="8"/>
  <c r="J611" i="8"/>
  <c r="J610" i="8"/>
  <c r="J609" i="8" s="1"/>
  <c r="J608" i="8"/>
  <c r="J607" i="8"/>
  <c r="J606" i="8"/>
  <c r="J605" i="8" s="1"/>
  <c r="J604" i="8"/>
  <c r="J602" i="8"/>
  <c r="J601" i="8" s="1"/>
  <c r="J600" i="8"/>
  <c r="J599" i="8"/>
  <c r="J598" i="8"/>
  <c r="J597" i="8" s="1"/>
  <c r="J596" i="8"/>
  <c r="J595" i="8"/>
  <c r="J594" i="8"/>
  <c r="J593" i="8" s="1"/>
  <c r="J592" i="8"/>
  <c r="J591" i="8"/>
  <c r="J590" i="8"/>
  <c r="J589" i="8" s="1"/>
  <c r="J588" i="8"/>
  <c r="J587" i="8"/>
  <c r="J586" i="8"/>
  <c r="J585" i="8" s="1"/>
  <c r="J584" i="8"/>
  <c r="J583" i="8"/>
  <c r="J582" i="8"/>
  <c r="J581" i="8" s="1"/>
  <c r="J580" i="8"/>
  <c r="J579" i="8"/>
  <c r="J577" i="8"/>
  <c r="J576" i="8"/>
  <c r="J575" i="8"/>
  <c r="J573" i="8"/>
  <c r="J572" i="8"/>
  <c r="J571" i="8"/>
  <c r="J570" i="8"/>
  <c r="J569" i="8" s="1"/>
  <c r="J566" i="8"/>
  <c r="J565" i="8"/>
  <c r="J564" i="8"/>
  <c r="J563" i="8" s="1"/>
  <c r="J562" i="8"/>
  <c r="J561" i="8"/>
  <c r="J560" i="8"/>
  <c r="J559" i="8" s="1"/>
  <c r="J558" i="8"/>
  <c r="J557" i="8"/>
  <c r="J556" i="8"/>
  <c r="J555" i="8" s="1"/>
  <c r="J554" i="8"/>
  <c r="J551" i="8" s="1"/>
  <c r="J550" i="8"/>
  <c r="J549" i="8"/>
  <c r="J548" i="8"/>
  <c r="J547" i="8" s="1"/>
  <c r="J546" i="8"/>
  <c r="J544" i="8"/>
  <c r="J543" i="8" s="1"/>
  <c r="J542" i="8"/>
  <c r="J541" i="8"/>
  <c r="J540" i="8"/>
  <c r="J539" i="8" s="1"/>
  <c r="J538" i="8"/>
  <c r="J537" i="8"/>
  <c r="J536" i="8"/>
  <c r="J535" i="8" s="1"/>
  <c r="J534" i="8"/>
  <c r="J533" i="8"/>
  <c r="J532" i="8"/>
  <c r="J531" i="8" s="1"/>
  <c r="J530" i="8"/>
  <c r="J528" i="8"/>
  <c r="J527" i="8" s="1"/>
  <c r="J525" i="8"/>
  <c r="J524" i="8" s="1"/>
  <c r="J522" i="8"/>
  <c r="J521" i="8" s="1"/>
  <c r="J520" i="8"/>
  <c r="J519" i="8"/>
  <c r="J518" i="8"/>
  <c r="J517" i="8" s="1"/>
  <c r="J516" i="8"/>
  <c r="J515" i="8"/>
  <c r="J514" i="8"/>
  <c r="J513" i="8" s="1"/>
  <c r="J512" i="8"/>
  <c r="J511" i="8"/>
  <c r="J510" i="8"/>
  <c r="J509" i="8" s="1"/>
  <c r="J508" i="8"/>
  <c r="J505" i="8" s="1"/>
  <c r="J504" i="8"/>
  <c r="J501" i="8" s="1"/>
  <c r="J500" i="8"/>
  <c r="J496" i="8"/>
  <c r="J495" i="8"/>
  <c r="J494" i="8"/>
  <c r="J493" i="8" s="1"/>
  <c r="J492" i="8"/>
  <c r="J490" i="8"/>
  <c r="J489" i="8" s="1"/>
  <c r="J488" i="8"/>
  <c r="J487" i="8"/>
  <c r="J486" i="8"/>
  <c r="J485" i="8" s="1"/>
  <c r="J484" i="8"/>
  <c r="J483" i="8"/>
  <c r="J482" i="8"/>
  <c r="J481" i="8" s="1"/>
  <c r="J480" i="8"/>
  <c r="J479" i="8"/>
  <c r="J478" i="8"/>
  <c r="J476" i="8"/>
  <c r="J474" i="8"/>
  <c r="J473" i="8" s="1"/>
  <c r="J472" i="8"/>
  <c r="J471" i="8"/>
  <c r="J470" i="8"/>
  <c r="J469" i="8" s="1"/>
  <c r="J468" i="8"/>
  <c r="J466" i="8"/>
  <c r="J465" i="8"/>
  <c r="J464" i="8"/>
  <c r="J463" i="8"/>
  <c r="J462" i="8"/>
  <c r="J461" i="8"/>
  <c r="J460" i="8"/>
  <c r="J458" i="8"/>
  <c r="J457" i="8" s="1"/>
  <c r="J456" i="8"/>
  <c r="J454" i="8"/>
  <c r="J453" i="8" s="1"/>
  <c r="J452" i="8"/>
  <c r="J451" i="8"/>
  <c r="J450" i="8"/>
  <c r="J448" i="8"/>
  <c r="J447" i="8"/>
  <c r="J446" i="8"/>
  <c r="J444" i="8"/>
  <c r="J443" i="8"/>
  <c r="J442" i="8"/>
  <c r="J440" i="8"/>
  <c r="J439" i="8"/>
  <c r="J436" i="8"/>
  <c r="J435" i="8"/>
  <c r="J434" i="8"/>
  <c r="J432" i="8"/>
  <c r="J431" i="8"/>
  <c r="J428" i="8"/>
  <c r="J427" i="8"/>
  <c r="J424" i="8"/>
  <c r="J423" i="8"/>
  <c r="J422" i="8"/>
  <c r="J418" i="8"/>
  <c r="J417" i="8"/>
  <c r="J416" i="8"/>
  <c r="J414" i="8"/>
  <c r="J413" i="8"/>
  <c r="J412" i="8"/>
  <c r="J410" i="8"/>
  <c r="J409" i="8"/>
  <c r="J408" i="8"/>
  <c r="J406" i="8"/>
  <c r="J403" i="8"/>
  <c r="J402" i="8"/>
  <c r="J401" i="8"/>
  <c r="J400" i="8"/>
  <c r="J399" i="8"/>
  <c r="J398" i="8"/>
  <c r="J396" i="8"/>
  <c r="J395" i="8" s="1"/>
  <c r="J394" i="8"/>
  <c r="J392" i="8"/>
  <c r="J390" i="8"/>
  <c r="J389" i="8"/>
  <c r="J388" i="8"/>
  <c r="J386" i="8"/>
  <c r="J385" i="8"/>
  <c r="J384" i="8"/>
  <c r="J382" i="8"/>
  <c r="J380" i="8"/>
  <c r="J379" i="8" s="1"/>
  <c r="J378" i="8"/>
  <c r="J374" i="8"/>
  <c r="J371" i="8" s="1"/>
  <c r="J370" i="8"/>
  <c r="J366" i="8"/>
  <c r="J365" i="8"/>
  <c r="J364" i="8"/>
  <c r="J363" i="8" s="1"/>
  <c r="J362" i="8"/>
  <c r="J361" i="8"/>
  <c r="J360" i="8"/>
  <c r="J359" i="8" s="1"/>
  <c r="J358" i="8"/>
  <c r="J357" i="8"/>
  <c r="J356" i="8"/>
  <c r="J355" i="8" s="1"/>
  <c r="J354" i="8"/>
  <c r="J352" i="8"/>
  <c r="J350" i="8"/>
  <c r="J349" i="8"/>
  <c r="J348" i="8"/>
  <c r="J346" i="8"/>
  <c r="J344" i="8"/>
  <c r="J343" i="8" s="1"/>
  <c r="J342" i="8"/>
  <c r="J340" i="8"/>
  <c r="J339" i="8"/>
  <c r="J338" i="8"/>
  <c r="J337" i="8"/>
  <c r="J336" i="8"/>
  <c r="J335" i="8"/>
  <c r="J334" i="8"/>
  <c r="J331" i="8"/>
  <c r="J330" i="8"/>
  <c r="J329" i="8"/>
  <c r="J328" i="8"/>
  <c r="J327" i="8"/>
  <c r="J326" i="8"/>
  <c r="J325" i="8"/>
  <c r="J324" i="8"/>
  <c r="J323" i="8"/>
  <c r="J322" i="8"/>
  <c r="J319" i="8"/>
  <c r="J318" i="8"/>
  <c r="J317" i="8"/>
  <c r="J316" i="8"/>
  <c r="J315" i="8"/>
  <c r="J314" i="8"/>
  <c r="J313" i="8"/>
  <c r="J312" i="8"/>
  <c r="J311" i="8"/>
  <c r="J310" i="8"/>
  <c r="J309" i="8"/>
  <c r="J308" i="8"/>
  <c r="J307" i="8"/>
  <c r="J306" i="8"/>
  <c r="J304" i="8"/>
  <c r="J303" i="8" s="1"/>
  <c r="J300" i="8"/>
  <c r="J299" i="8"/>
  <c r="J298" i="8"/>
  <c r="J297" i="8" s="1"/>
  <c r="J296" i="8"/>
  <c r="J295" i="8"/>
  <c r="J294" i="8"/>
  <c r="J293" i="8" s="1"/>
  <c r="J292" i="8"/>
  <c r="J291" i="8"/>
  <c r="J290" i="8"/>
  <c r="J289" i="8" s="1"/>
  <c r="J288" i="8"/>
  <c r="J285" i="8" s="1"/>
  <c r="J284" i="8"/>
  <c r="J283" i="8"/>
  <c r="J282" i="8"/>
  <c r="J281" i="8" s="1"/>
  <c r="J280" i="8"/>
  <c r="J277" i="8" s="1"/>
  <c r="J276" i="8"/>
  <c r="J275" i="8"/>
  <c r="J274" i="8"/>
  <c r="J273" i="8" s="1"/>
  <c r="J272" i="8"/>
  <c r="J271" i="8"/>
  <c r="J270" i="8"/>
  <c r="J269" i="8" s="1"/>
  <c r="J268" i="8"/>
  <c r="J267" i="8"/>
  <c r="J266" i="8"/>
  <c r="J265" i="8" s="1"/>
  <c r="J264" i="8"/>
  <c r="J262" i="8"/>
  <c r="J261" i="8" s="1"/>
  <c r="J260" i="8"/>
  <c r="J256" i="8"/>
  <c r="J253" i="8" s="1"/>
  <c r="J252" i="8"/>
  <c r="J248" i="8"/>
  <c r="J247" i="8"/>
  <c r="J246" i="8"/>
  <c r="J245" i="8"/>
  <c r="J244" i="8"/>
  <c r="J243" i="8"/>
  <c r="J242" i="8"/>
  <c r="J241" i="8"/>
  <c r="J240" i="8"/>
  <c r="J239" i="8"/>
  <c r="J238" i="8"/>
  <c r="J237" i="8"/>
  <c r="J236" i="8"/>
  <c r="J234" i="8"/>
  <c r="J233" i="8" s="1"/>
  <c r="J232" i="8"/>
  <c r="J230" i="8"/>
  <c r="J229" i="8" s="1"/>
  <c r="J228" i="8"/>
  <c r="J226" i="8"/>
  <c r="J225" i="8" s="1"/>
  <c r="J224" i="8"/>
  <c r="J222" i="8"/>
  <c r="J221" i="8"/>
  <c r="J220" i="8"/>
  <c r="J219" i="8"/>
  <c r="J218" i="8"/>
  <c r="J217" i="8"/>
  <c r="J216" i="8"/>
  <c r="J215" i="8"/>
  <c r="J214" i="8"/>
  <c r="J212" i="8"/>
  <c r="J211" i="8"/>
  <c r="J210" i="8"/>
  <c r="J209" i="8"/>
  <c r="J208" i="8"/>
  <c r="J207" i="8"/>
  <c r="J206" i="8"/>
  <c r="J205" i="8"/>
  <c r="J204" i="8"/>
  <c r="J203" i="8"/>
  <c r="J202" i="8"/>
  <c r="J201" i="8"/>
  <c r="J200" i="8"/>
  <c r="J198" i="8"/>
  <c r="J197" i="8" s="1"/>
  <c r="J194" i="8"/>
  <c r="J193" i="8"/>
  <c r="J192" i="8"/>
  <c r="J191" i="8" s="1"/>
  <c r="J190" i="8"/>
  <c r="J189" i="8"/>
  <c r="J188" i="8"/>
  <c r="J187" i="8" s="1"/>
  <c r="J186" i="8"/>
  <c r="J185" i="8"/>
  <c r="J184" i="8"/>
  <c r="J183" i="8" s="1"/>
  <c r="J182" i="8"/>
  <c r="J179" i="8" s="1"/>
  <c r="J178" i="8"/>
  <c r="J177" i="8"/>
  <c r="J176" i="8"/>
  <c r="J175" i="8" s="1"/>
  <c r="J174" i="8"/>
  <c r="J171" i="8" s="1"/>
  <c r="J170" i="8"/>
  <c r="J169" i="8"/>
  <c r="J168" i="8"/>
  <c r="J167" i="8" s="1"/>
  <c r="J166" i="8"/>
  <c r="J165" i="8"/>
  <c r="J164" i="8"/>
  <c r="J163" i="8" s="1"/>
  <c r="J162" i="8"/>
  <c r="J161" i="8"/>
  <c r="J160" i="8"/>
  <c r="J159" i="8" s="1"/>
  <c r="J158" i="8"/>
  <c r="J157" i="8"/>
  <c r="J156" i="8"/>
  <c r="J155" i="8" s="1"/>
  <c r="J154" i="8"/>
  <c r="J153" i="8"/>
  <c r="J152" i="8"/>
  <c r="J151" i="8" s="1"/>
  <c r="J150" i="8"/>
  <c r="J147" i="8" s="1"/>
  <c r="J146" i="8"/>
  <c r="J145" i="8"/>
  <c r="J144" i="8"/>
  <c r="J143" i="8" s="1"/>
  <c r="J142" i="8"/>
  <c r="J141" i="8"/>
  <c r="J139" i="8"/>
  <c r="J138" i="8"/>
  <c r="J137" i="8"/>
  <c r="J136" i="8"/>
  <c r="J135" i="8" s="1"/>
  <c r="J134" i="8"/>
  <c r="J133" i="8"/>
  <c r="J132" i="8"/>
  <c r="J131" i="8" s="1"/>
  <c r="J130" i="8"/>
  <c r="J128" i="8"/>
  <c r="J127" i="8"/>
  <c r="J126" i="8"/>
  <c r="J124" i="8"/>
  <c r="J123" i="8" s="1"/>
  <c r="J122" i="8"/>
  <c r="J120" i="8"/>
  <c r="J119" i="8" s="1"/>
  <c r="J118" i="8"/>
  <c r="J117" i="8"/>
  <c r="J116" i="8"/>
  <c r="J115" i="8" s="1"/>
  <c r="J114" i="8"/>
  <c r="J113" i="8"/>
  <c r="J112" i="8"/>
  <c r="J111" i="8" s="1"/>
  <c r="J110" i="8"/>
  <c r="J109" i="8"/>
  <c r="J108" i="8"/>
  <c r="J107" i="8" s="1"/>
  <c r="J106" i="8"/>
  <c r="J105" i="8"/>
  <c r="J104" i="8"/>
  <c r="J102" i="8"/>
  <c r="J101" i="8"/>
  <c r="J100" i="8"/>
  <c r="J98" i="8"/>
  <c r="J97" i="8"/>
  <c r="J96" i="8"/>
  <c r="J92" i="8"/>
  <c r="J90" i="8"/>
  <c r="J89" i="8" s="1"/>
  <c r="J88" i="8"/>
  <c r="J87" i="8"/>
  <c r="J86" i="8"/>
  <c r="J85" i="8" s="1"/>
  <c r="J84" i="8"/>
  <c r="J83" i="8"/>
  <c r="J82" i="8"/>
  <c r="J81" i="8" s="1"/>
  <c r="J80" i="8"/>
  <c r="J76" i="8"/>
  <c r="J75" i="8"/>
  <c r="J74" i="8"/>
  <c r="J73" i="8" s="1"/>
  <c r="J72" i="8"/>
  <c r="J69" i="8" s="1"/>
  <c r="J68" i="8"/>
  <c r="J67" i="8"/>
  <c r="J66" i="8"/>
  <c r="J65" i="8" s="1"/>
  <c r="J64" i="8"/>
  <c r="J63" i="8"/>
  <c r="J62" i="8"/>
  <c r="J61" i="8" s="1"/>
  <c r="J60" i="8"/>
  <c r="J59" i="8"/>
  <c r="J58" i="8"/>
  <c r="J57" i="8" s="1"/>
  <c r="J56" i="8"/>
  <c r="J55" i="8"/>
  <c r="J54" i="8"/>
  <c r="J53" i="8" s="1"/>
  <c r="J52" i="8"/>
  <c r="J51" i="8"/>
  <c r="J50" i="8"/>
  <c r="J49" i="8" s="1"/>
  <c r="J48" i="8"/>
  <c r="J46" i="8"/>
  <c r="J45" i="8"/>
  <c r="J44" i="8"/>
  <c r="J42" i="8"/>
  <c r="J41" i="8" s="1"/>
  <c r="J40" i="8"/>
  <c r="J39" i="8"/>
  <c r="J38" i="8"/>
  <c r="J37" i="8" s="1"/>
  <c r="J36" i="8"/>
  <c r="J35" i="8"/>
  <c r="J34" i="8"/>
  <c r="J33" i="8" s="1"/>
  <c r="J32" i="8"/>
  <c r="J31" i="8"/>
  <c r="J29" i="8"/>
  <c r="J28" i="8"/>
  <c r="J26" i="8"/>
  <c r="J25" i="8" s="1"/>
  <c r="J24" i="8"/>
  <c r="J22" i="8"/>
  <c r="J21" i="8" s="1"/>
  <c r="J20" i="8"/>
  <c r="J19" i="8"/>
  <c r="J18" i="8"/>
  <c r="J17" i="8" s="1"/>
  <c r="J16" i="8"/>
  <c r="J15" i="8"/>
  <c r="J14" i="8"/>
  <c r="J13" i="8" s="1"/>
  <c r="J12" i="8"/>
  <c r="J11" i="8"/>
  <c r="J10" i="8"/>
  <c r="J9" i="8" s="1"/>
  <c r="J8" i="8"/>
  <c r="J7" i="8"/>
  <c r="J6" i="8"/>
  <c r="J5" i="8" s="1"/>
  <c r="J1018" i="7"/>
  <c r="J1017" i="7"/>
  <c r="J1016" i="7"/>
  <c r="J1015" i="7"/>
  <c r="J1014" i="7"/>
  <c r="J1013" i="7"/>
  <c r="J1012" i="7"/>
  <c r="J1011" i="7"/>
  <c r="J1010" i="7"/>
  <c r="J1009" i="7"/>
  <c r="J1008" i="7"/>
  <c r="J1007" i="7"/>
  <c r="J1006" i="7"/>
  <c r="J1005" i="7"/>
  <c r="J1004" i="7"/>
  <c r="J1003" i="7"/>
  <c r="J1002" i="7"/>
  <c r="J1000" i="7"/>
  <c r="J999" i="7"/>
  <c r="J998" i="7"/>
  <c r="J997" i="7"/>
  <c r="J996" i="7"/>
  <c r="J994" i="7"/>
  <c r="J993" i="7"/>
  <c r="J992" i="7"/>
  <c r="J990" i="7"/>
  <c r="J988" i="7"/>
  <c r="J987" i="7" s="1"/>
  <c r="J986" i="7"/>
  <c r="J984" i="7"/>
  <c r="J983" i="7" s="1"/>
  <c r="J982" i="7"/>
  <c r="J978" i="7"/>
  <c r="J976" i="7"/>
  <c r="J975" i="7"/>
  <c r="J974" i="7"/>
  <c r="J973" i="7"/>
  <c r="J972" i="7"/>
  <c r="J971" i="7"/>
  <c r="J970" i="7"/>
  <c r="J969" i="7"/>
  <c r="J968" i="7"/>
  <c r="J967" i="7"/>
  <c r="J966" i="7"/>
  <c r="J965" i="7"/>
  <c r="J964" i="7"/>
  <c r="J963" i="7"/>
  <c r="J962" i="7"/>
  <c r="J961" i="7"/>
  <c r="J960" i="7"/>
  <c r="J959" i="7"/>
  <c r="J958" i="7"/>
  <c r="J955" i="7" s="1"/>
  <c r="J954" i="7"/>
  <c r="J953" i="7"/>
  <c r="J952" i="7"/>
  <c r="J951" i="7" s="1"/>
  <c r="J950" i="7"/>
  <c r="J948" i="7"/>
  <c r="J947" i="7" s="1"/>
  <c r="J946" i="7"/>
  <c r="J945" i="7"/>
  <c r="J944" i="7"/>
  <c r="J943" i="7" s="1"/>
  <c r="J942" i="7"/>
  <c r="J940" i="7"/>
  <c r="J939" i="7"/>
  <c r="J938" i="7"/>
  <c r="J937" i="7"/>
  <c r="J936" i="7"/>
  <c r="J935" i="7"/>
  <c r="J934" i="7"/>
  <c r="J932" i="7"/>
  <c r="J931" i="7"/>
  <c r="J930" i="7"/>
  <c r="J929" i="7"/>
  <c r="J928" i="7"/>
  <c r="J926" i="7"/>
  <c r="J924" i="7"/>
  <c r="J923" i="7" s="1"/>
  <c r="J922" i="7"/>
  <c r="J921" i="7"/>
  <c r="J920" i="7"/>
  <c r="J919" i="7" s="1"/>
  <c r="J918" i="7"/>
  <c r="J916" i="7"/>
  <c r="J915" i="7" s="1"/>
  <c r="J914" i="7"/>
  <c r="J913" i="7"/>
  <c r="J912" i="7"/>
  <c r="J911" i="7" s="1"/>
  <c r="J910" i="7"/>
  <c r="J908" i="7"/>
  <c r="J907" i="7"/>
  <c r="J906" i="7"/>
  <c r="J904" i="7"/>
  <c r="J903" i="7"/>
  <c r="J902" i="7"/>
  <c r="J901" i="7"/>
  <c r="J900" i="7"/>
  <c r="J898" i="7"/>
  <c r="J897" i="7"/>
  <c r="J896" i="7"/>
  <c r="J894" i="7"/>
  <c r="J893" i="7"/>
  <c r="J892" i="7"/>
  <c r="J890" i="7"/>
  <c r="J889" i="7"/>
  <c r="J888" i="7"/>
  <c r="J886" i="7"/>
  <c r="J885" i="7"/>
  <c r="J884" i="7"/>
  <c r="J882" i="7"/>
  <c r="J881" i="7"/>
  <c r="J880" i="7"/>
  <c r="J878" i="7"/>
  <c r="J877" i="7"/>
  <c r="J876" i="7"/>
  <c r="J874" i="7"/>
  <c r="J873" i="7"/>
  <c r="J872" i="7"/>
  <c r="J870" i="7"/>
  <c r="J869" i="7"/>
  <c r="J868" i="7"/>
  <c r="J864" i="7"/>
  <c r="J863" i="7"/>
  <c r="J862" i="7"/>
  <c r="J860" i="7"/>
  <c r="J859" i="7"/>
  <c r="J858" i="7"/>
  <c r="J856" i="7"/>
  <c r="J855" i="7"/>
  <c r="J854" i="7"/>
  <c r="J852" i="7"/>
  <c r="J851" i="7"/>
  <c r="J850" i="7"/>
  <c r="J848" i="7"/>
  <c r="J846" i="7"/>
  <c r="J845" i="7" s="1"/>
  <c r="J844" i="7"/>
  <c r="J843" i="7"/>
  <c r="J842" i="7"/>
  <c r="J841" i="7" s="1"/>
  <c r="J840" i="7"/>
  <c r="J839" i="7"/>
  <c r="J838" i="7"/>
  <c r="J837" i="7"/>
  <c r="J836" i="7"/>
  <c r="J835" i="7"/>
  <c r="J834" i="7"/>
  <c r="J833" i="7" s="1"/>
  <c r="J832" i="7"/>
  <c r="J831" i="7"/>
  <c r="J830" i="7"/>
  <c r="J829" i="7" s="1"/>
  <c r="J828" i="7"/>
  <c r="J826" i="7"/>
  <c r="J825" i="7" s="1"/>
  <c r="J824" i="7"/>
  <c r="J823" i="7"/>
  <c r="J822" i="7"/>
  <c r="J821" i="7" s="1"/>
  <c r="J820" i="7"/>
  <c r="J818" i="7"/>
  <c r="J817" i="7"/>
  <c r="J816" i="7"/>
  <c r="J815" i="7"/>
  <c r="J814" i="7"/>
  <c r="J813" i="7"/>
  <c r="J812" i="7"/>
  <c r="J811" i="7"/>
  <c r="J810" i="7"/>
  <c r="J809" i="7"/>
  <c r="J808" i="7"/>
  <c r="J807" i="7"/>
  <c r="J806" i="7"/>
  <c r="J805" i="7"/>
  <c r="J804" i="7"/>
  <c r="J803" i="7"/>
  <c r="J802" i="7"/>
  <c r="J801" i="7"/>
  <c r="J800" i="7"/>
  <c r="J797" i="7" s="1"/>
  <c r="J796" i="7"/>
  <c r="J795" i="7"/>
  <c r="J794" i="7"/>
  <c r="J793" i="7" s="1"/>
  <c r="J792" i="7"/>
  <c r="J790" i="7"/>
  <c r="J789" i="7" s="1"/>
  <c r="J788" i="7"/>
  <c r="J787" i="7"/>
  <c r="J786" i="7"/>
  <c r="J785" i="7" s="1"/>
  <c r="J784" i="7"/>
  <c r="J782" i="7"/>
  <c r="J781" i="7"/>
  <c r="J780" i="7"/>
  <c r="J779" i="7"/>
  <c r="J778" i="7"/>
  <c r="J777" i="7"/>
  <c r="J776" i="7"/>
  <c r="J774" i="7"/>
  <c r="J773" i="7"/>
  <c r="J772" i="7"/>
  <c r="J771" i="7"/>
  <c r="J770" i="7"/>
  <c r="J768" i="7"/>
  <c r="J766" i="7"/>
  <c r="J765" i="7" s="1"/>
  <c r="J764" i="7"/>
  <c r="J763" i="7"/>
  <c r="J762" i="7"/>
  <c r="J761" i="7" s="1"/>
  <c r="J760" i="7"/>
  <c r="J758" i="7"/>
  <c r="J757" i="7" s="1"/>
  <c r="J756" i="7"/>
  <c r="J755" i="7"/>
  <c r="J754" i="7"/>
  <c r="J753" i="7" s="1"/>
  <c r="J752" i="7"/>
  <c r="J750" i="7"/>
  <c r="J749" i="7"/>
  <c r="J748" i="7"/>
  <c r="J746" i="7"/>
  <c r="J745" i="7"/>
  <c r="J744" i="7"/>
  <c r="J743" i="7"/>
  <c r="J742" i="7"/>
  <c r="J740" i="7"/>
  <c r="J739" i="7"/>
  <c r="J738" i="7"/>
  <c r="J736" i="7"/>
  <c r="J735" i="7"/>
  <c r="J734" i="7"/>
  <c r="J732" i="7"/>
  <c r="J731" i="7"/>
  <c r="J730" i="7"/>
  <c r="J728" i="7"/>
  <c r="J727" i="7"/>
  <c r="J726" i="7"/>
  <c r="J724" i="7"/>
  <c r="J723" i="7"/>
  <c r="J722" i="7"/>
  <c r="J720" i="7"/>
  <c r="J719" i="7"/>
  <c r="J718" i="7"/>
  <c r="J716" i="7"/>
  <c r="J715" i="7"/>
  <c r="J714" i="7"/>
  <c r="J712" i="7"/>
  <c r="J711" i="7"/>
  <c r="J710" i="7"/>
  <c r="J706" i="7"/>
  <c r="J705" i="7"/>
  <c r="J704" i="7"/>
  <c r="J702" i="7"/>
  <c r="J701" i="7"/>
  <c r="J700" i="7"/>
  <c r="J698" i="7"/>
  <c r="J697" i="7"/>
  <c r="J696" i="7"/>
  <c r="J694" i="7"/>
  <c r="J691" i="7" s="1"/>
  <c r="J690" i="7"/>
  <c r="J689" i="7"/>
  <c r="J688" i="7"/>
  <c r="J687" i="7" s="1"/>
  <c r="J686" i="7"/>
  <c r="J684" i="7"/>
  <c r="J683" i="7"/>
  <c r="J682" i="7"/>
  <c r="J681" i="7"/>
  <c r="J680" i="7"/>
  <c r="J679" i="7"/>
  <c r="J678" i="7"/>
  <c r="J677" i="7"/>
  <c r="J676" i="7"/>
  <c r="J675" i="7"/>
  <c r="J674" i="7"/>
  <c r="J673" i="7"/>
  <c r="J672" i="7"/>
  <c r="J671" i="7"/>
  <c r="J670" i="7"/>
  <c r="J668" i="7"/>
  <c r="J667" i="7"/>
  <c r="J666" i="7"/>
  <c r="J665" i="7"/>
  <c r="J664" i="7"/>
  <c r="J662" i="7"/>
  <c r="J661" i="7"/>
  <c r="J660" i="7"/>
  <c r="J658" i="7"/>
  <c r="J657" i="7"/>
  <c r="J656" i="7"/>
  <c r="J654" i="7"/>
  <c r="J653" i="7"/>
  <c r="J652" i="7"/>
  <c r="J650" i="7"/>
  <c r="J649" i="7"/>
  <c r="J648" i="7"/>
  <c r="J646" i="7"/>
  <c r="J643" i="7" s="1"/>
  <c r="J642" i="7"/>
  <c r="J636" i="7"/>
  <c r="J635" i="7"/>
  <c r="J634" i="7"/>
  <c r="J633" i="7"/>
  <c r="J632" i="7"/>
  <c r="J631" i="7"/>
  <c r="J630" i="7"/>
  <c r="J629" i="7"/>
  <c r="J628" i="7"/>
  <c r="J627" i="7"/>
  <c r="J626" i="7"/>
  <c r="J625" i="7"/>
  <c r="J624" i="7"/>
  <c r="J623" i="7"/>
  <c r="J622" i="7"/>
  <c r="J620" i="7"/>
  <c r="J619" i="7"/>
  <c r="J618" i="7"/>
  <c r="J617" i="7"/>
  <c r="J616" i="7"/>
  <c r="J614" i="7"/>
  <c r="J612" i="7"/>
  <c r="J611" i="7" s="1"/>
  <c r="J610" i="7"/>
  <c r="J609" i="7"/>
  <c r="J608" i="7"/>
  <c r="J607" i="7" s="1"/>
  <c r="J606" i="7"/>
  <c r="J605" i="7"/>
  <c r="J604" i="7"/>
  <c r="J603" i="7" s="1"/>
  <c r="J602" i="7"/>
  <c r="J600" i="7"/>
  <c r="J599" i="7" s="1"/>
  <c r="J598" i="7"/>
  <c r="J597" i="7"/>
  <c r="J596" i="7"/>
  <c r="J595" i="7" s="1"/>
  <c r="J594" i="7"/>
  <c r="J593" i="7"/>
  <c r="J592" i="7"/>
  <c r="J591" i="7" s="1"/>
  <c r="J590" i="7"/>
  <c r="J589" i="7"/>
  <c r="J588" i="7"/>
  <c r="J587" i="7" s="1"/>
  <c r="J586" i="7"/>
  <c r="J585" i="7"/>
  <c r="J584" i="7"/>
  <c r="J583" i="7" s="1"/>
  <c r="J582" i="7"/>
  <c r="J581" i="7"/>
  <c r="J580" i="7"/>
  <c r="J579" i="7" s="1"/>
  <c r="J578" i="7"/>
  <c r="J577" i="7"/>
  <c r="J576" i="7"/>
  <c r="J575" i="7" s="1"/>
  <c r="J574" i="7"/>
  <c r="J573" i="7"/>
  <c r="J572" i="7"/>
  <c r="J571" i="7" s="1"/>
  <c r="J570" i="7"/>
  <c r="J569" i="7"/>
  <c r="J568" i="7"/>
  <c r="J567" i="7" s="1"/>
  <c r="J564" i="7"/>
  <c r="J563" i="7"/>
  <c r="J562" i="7"/>
  <c r="J561" i="7" s="1"/>
  <c r="J560" i="7"/>
  <c r="J559" i="7"/>
  <c r="J558" i="7"/>
  <c r="J557" i="7" s="1"/>
  <c r="J556" i="7"/>
  <c r="J555" i="7"/>
  <c r="J554" i="7"/>
  <c r="J553" i="7" s="1"/>
  <c r="J552" i="7"/>
  <c r="J549" i="7"/>
  <c r="J548" i="7"/>
  <c r="J547" i="7"/>
  <c r="J546" i="7"/>
  <c r="J544" i="7"/>
  <c r="J542" i="7"/>
  <c r="J541" i="7" s="1"/>
  <c r="J540" i="7"/>
  <c r="J539" i="7"/>
  <c r="J538" i="7"/>
  <c r="J537" i="7" s="1"/>
  <c r="J536" i="7"/>
  <c r="J535" i="7"/>
  <c r="J534" i="7"/>
  <c r="J533" i="7" s="1"/>
  <c r="J532" i="7"/>
  <c r="J531" i="7"/>
  <c r="J530" i="7"/>
  <c r="J529" i="7" s="1"/>
  <c r="J528" i="7"/>
  <c r="J526" i="7"/>
  <c r="J525" i="7" s="1"/>
  <c r="J524" i="7"/>
  <c r="J523" i="7"/>
  <c r="J522" i="7"/>
  <c r="J521" i="7" s="1"/>
  <c r="J520" i="7"/>
  <c r="J519" i="7"/>
  <c r="J518" i="7"/>
  <c r="J517" i="7" s="1"/>
  <c r="J516" i="7"/>
  <c r="J515" i="7"/>
  <c r="J514" i="7"/>
  <c r="J513" i="7" s="1"/>
  <c r="J512" i="7"/>
  <c r="J511" i="7"/>
  <c r="J510" i="7"/>
  <c r="J509" i="7" s="1"/>
  <c r="J508" i="7"/>
  <c r="J505" i="7"/>
  <c r="J504" i="7"/>
  <c r="J501" i="7" s="1"/>
  <c r="J500" i="7"/>
  <c r="J497" i="7"/>
  <c r="J496" i="7"/>
  <c r="J495" i="7"/>
  <c r="J494" i="7"/>
  <c r="J492" i="7"/>
  <c r="J490" i="7"/>
  <c r="J489" i="7" s="1"/>
  <c r="J488" i="7"/>
  <c r="J487" i="7"/>
  <c r="J486" i="7"/>
  <c r="J485" i="7" s="1"/>
  <c r="J484" i="7"/>
  <c r="J483" i="7"/>
  <c r="J482" i="7"/>
  <c r="J481" i="7" s="1"/>
  <c r="J480" i="7"/>
  <c r="J479" i="7"/>
  <c r="J478" i="7"/>
  <c r="J477" i="7" s="1"/>
  <c r="J476" i="7"/>
  <c r="J474" i="7"/>
  <c r="J473" i="7" s="1"/>
  <c r="J472" i="7"/>
  <c r="J471" i="7"/>
  <c r="J470" i="7"/>
  <c r="J469" i="7" s="1"/>
  <c r="J468" i="7"/>
  <c r="J466" i="7"/>
  <c r="J465" i="7"/>
  <c r="J464" i="7"/>
  <c r="J463" i="7"/>
  <c r="J462" i="7"/>
  <c r="J461" i="7"/>
  <c r="J460" i="7"/>
  <c r="J458" i="7"/>
  <c r="J457" i="7"/>
  <c r="J456" i="7"/>
  <c r="J454" i="7"/>
  <c r="J453" i="7" s="1"/>
  <c r="J452" i="7"/>
  <c r="J451" i="7"/>
  <c r="J450" i="7"/>
  <c r="J449" i="7" s="1"/>
  <c r="J448" i="7"/>
  <c r="J447" i="7"/>
  <c r="J446" i="7"/>
  <c r="J445" i="7" s="1"/>
  <c r="J443" i="7"/>
  <c r="J442" i="7"/>
  <c r="J440" i="7"/>
  <c r="J439" i="7"/>
  <c r="J438" i="7"/>
  <c r="J436" i="7"/>
  <c r="J435" i="7"/>
  <c r="J434" i="7"/>
  <c r="J432" i="7"/>
  <c r="J431" i="7"/>
  <c r="J430" i="7"/>
  <c r="J428" i="7"/>
  <c r="J427" i="7"/>
  <c r="J426" i="7"/>
  <c r="J424" i="7"/>
  <c r="J423" i="7"/>
  <c r="J422" i="7"/>
  <c r="J418" i="7"/>
  <c r="J417" i="7"/>
  <c r="J416" i="7"/>
  <c r="J414" i="7"/>
  <c r="J413" i="7"/>
  <c r="J412" i="7"/>
  <c r="J410" i="7"/>
  <c r="J409" i="7"/>
  <c r="J408" i="7"/>
  <c r="J406" i="7"/>
  <c r="J403" i="7"/>
  <c r="J402" i="7"/>
  <c r="J401" i="7"/>
  <c r="J400" i="7"/>
  <c r="J399" i="7"/>
  <c r="J398" i="7"/>
  <c r="J396" i="7"/>
  <c r="J395" i="7"/>
  <c r="J394" i="7"/>
  <c r="J392" i="7"/>
  <c r="J390" i="7"/>
  <c r="J389" i="7"/>
  <c r="J388" i="7"/>
  <c r="J386" i="7"/>
  <c r="J385" i="7"/>
  <c r="J384" i="7"/>
  <c r="J383" i="7" s="1"/>
  <c r="J382" i="7"/>
  <c r="J380" i="7"/>
  <c r="J379" i="7" s="1"/>
  <c r="J374" i="7"/>
  <c r="J371" i="7" s="1"/>
  <c r="J370" i="7"/>
  <c r="J367" i="7"/>
  <c r="J366" i="7"/>
  <c r="J365" i="7"/>
  <c r="J364" i="7"/>
  <c r="J362" i="7"/>
  <c r="J361" i="7"/>
  <c r="J360" i="7"/>
  <c r="J358" i="7"/>
  <c r="J357" i="7"/>
  <c r="J356" i="7"/>
  <c r="J354" i="7"/>
  <c r="J352" i="7"/>
  <c r="J351" i="7" s="1"/>
  <c r="J350" i="7"/>
  <c r="J349" i="7"/>
  <c r="J348" i="7"/>
  <c r="J346" i="7"/>
  <c r="J344" i="7"/>
  <c r="J343" i="7" s="1"/>
  <c r="J342" i="7"/>
  <c r="J340" i="7"/>
  <c r="J339" i="7"/>
  <c r="J338" i="7"/>
  <c r="J337" i="7"/>
  <c r="J336" i="7"/>
  <c r="J335" i="7"/>
  <c r="J334" i="7"/>
  <c r="J333" i="7"/>
  <c r="J332" i="7"/>
  <c r="J331" i="7"/>
  <c r="J330" i="7"/>
  <c r="J329" i="7"/>
  <c r="J328" i="7"/>
  <c r="J327" i="7"/>
  <c r="J326" i="7"/>
  <c r="J325" i="7"/>
  <c r="J324" i="7"/>
  <c r="J323" i="7"/>
  <c r="J322" i="7"/>
  <c r="J321" i="7"/>
  <c r="J320" i="7"/>
  <c r="J319" i="7"/>
  <c r="J318" i="7"/>
  <c r="J317" i="7"/>
  <c r="J316" i="7"/>
  <c r="J315" i="7"/>
  <c r="J314" i="7"/>
  <c r="J313" i="7"/>
  <c r="J312" i="7"/>
  <c r="J311" i="7"/>
  <c r="J310" i="7"/>
  <c r="J309" i="7"/>
  <c r="J308" i="7"/>
  <c r="J307" i="7"/>
  <c r="J306" i="7"/>
  <c r="J304" i="7"/>
  <c r="J303" i="7"/>
  <c r="J300" i="7"/>
  <c r="J299" i="7"/>
  <c r="J298" i="7"/>
  <c r="J296" i="7"/>
  <c r="J295" i="7"/>
  <c r="J294" i="7"/>
  <c r="J292" i="7"/>
  <c r="J291" i="7"/>
  <c r="J290" i="7"/>
  <c r="J288" i="7"/>
  <c r="J285" i="7" s="1"/>
  <c r="J284" i="7"/>
  <c r="J283" i="7"/>
  <c r="J282" i="7"/>
  <c r="J281" i="7" s="1"/>
  <c r="J280" i="7"/>
  <c r="J277" i="7"/>
  <c r="J276" i="7"/>
  <c r="J275" i="7"/>
  <c r="J274" i="7"/>
  <c r="J272" i="7"/>
  <c r="J271" i="7"/>
  <c r="J270" i="7"/>
  <c r="J268" i="7"/>
  <c r="J267" i="7"/>
  <c r="J266" i="7"/>
  <c r="J264" i="7"/>
  <c r="J262" i="7"/>
  <c r="J261" i="7" s="1"/>
  <c r="J260" i="7"/>
  <c r="J257" i="7"/>
  <c r="J256" i="7"/>
  <c r="J253" i="7" s="1"/>
  <c r="J252" i="7"/>
  <c r="J249" i="7"/>
  <c r="J248" i="7"/>
  <c r="J247" i="7"/>
  <c r="J246" i="7"/>
  <c r="J245" i="7"/>
  <c r="J244" i="7"/>
  <c r="J243" i="7"/>
  <c r="J242" i="7"/>
  <c r="J241" i="7"/>
  <c r="J240" i="7"/>
  <c r="J239" i="7"/>
  <c r="J238" i="7"/>
  <c r="J237" i="7"/>
  <c r="J236" i="7"/>
  <c r="J234" i="7"/>
  <c r="J233" i="7"/>
  <c r="J232" i="7"/>
  <c r="J230" i="7"/>
  <c r="J229" i="7" s="1"/>
  <c r="J228" i="7"/>
  <c r="J226" i="7"/>
  <c r="J225" i="7" s="1"/>
  <c r="J224" i="7"/>
  <c r="J222" i="7"/>
  <c r="J221" i="7"/>
  <c r="J220" i="7"/>
  <c r="J219" i="7"/>
  <c r="J218" i="7"/>
  <c r="J217" i="7"/>
  <c r="J216" i="7"/>
  <c r="J215" i="7"/>
  <c r="J214" i="7"/>
  <c r="J213" i="7"/>
  <c r="J212" i="7"/>
  <c r="J211" i="7"/>
  <c r="J210" i="7"/>
  <c r="J209" i="7"/>
  <c r="J208" i="7"/>
  <c r="J207" i="7"/>
  <c r="J206" i="7"/>
  <c r="J205" i="7"/>
  <c r="J204" i="7"/>
  <c r="J203" i="7"/>
  <c r="J202" i="7"/>
  <c r="J201" i="7"/>
  <c r="J200" i="7"/>
  <c r="J198" i="7"/>
  <c r="J197" i="7"/>
  <c r="J194" i="7"/>
  <c r="J193" i="7"/>
  <c r="J192" i="7"/>
  <c r="J190" i="7"/>
  <c r="J189" i="7"/>
  <c r="J188" i="7"/>
  <c r="J186" i="7"/>
  <c r="J185" i="7"/>
  <c r="J184" i="7"/>
  <c r="J182" i="7"/>
  <c r="J179" i="7" s="1"/>
  <c r="J178" i="7"/>
  <c r="J177" i="7"/>
  <c r="J176" i="7"/>
  <c r="J175" i="7" s="1"/>
  <c r="J174" i="7"/>
  <c r="J171" i="7"/>
  <c r="J170" i="7"/>
  <c r="J169" i="7"/>
  <c r="J168" i="7"/>
  <c r="J166" i="7"/>
  <c r="J165" i="7"/>
  <c r="J164" i="7"/>
  <c r="J162" i="7"/>
  <c r="J161" i="7"/>
  <c r="J160" i="7"/>
  <c r="J158" i="7"/>
  <c r="J157" i="7"/>
  <c r="J156" i="7"/>
  <c r="J154" i="7"/>
  <c r="J153" i="7"/>
  <c r="J152" i="7"/>
  <c r="J150" i="7"/>
  <c r="J147" i="7" s="1"/>
  <c r="J146" i="7"/>
  <c r="J145" i="7"/>
  <c r="J144" i="7"/>
  <c r="J143" i="7" s="1"/>
  <c r="J142" i="7"/>
  <c r="J141" i="7"/>
  <c r="J140" i="7"/>
  <c r="J139" i="7" s="1"/>
  <c r="J138" i="7"/>
  <c r="J137" i="7"/>
  <c r="J136" i="7"/>
  <c r="J135" i="7" s="1"/>
  <c r="J134" i="7"/>
  <c r="J133" i="7"/>
  <c r="J132" i="7"/>
  <c r="J131" i="7" s="1"/>
  <c r="J130" i="7"/>
  <c r="J128" i="7"/>
  <c r="J127" i="7"/>
  <c r="J126" i="7"/>
  <c r="J124" i="7"/>
  <c r="J123" i="7"/>
  <c r="J122" i="7"/>
  <c r="J120" i="7"/>
  <c r="J119" i="7" s="1"/>
  <c r="J118" i="7"/>
  <c r="J117" i="7"/>
  <c r="J116" i="7"/>
  <c r="J115" i="7" s="1"/>
  <c r="J114" i="7"/>
  <c r="J113" i="7"/>
  <c r="J112" i="7"/>
  <c r="J111" i="7" s="1"/>
  <c r="J110" i="7"/>
  <c r="J109" i="7"/>
  <c r="J108" i="7"/>
  <c r="J107" i="7" s="1"/>
  <c r="J106" i="7"/>
  <c r="J105" i="7"/>
  <c r="J104" i="7"/>
  <c r="J102" i="7"/>
  <c r="J101" i="7"/>
  <c r="J100" i="7"/>
  <c r="J98" i="7"/>
  <c r="J97" i="7"/>
  <c r="J96" i="7"/>
  <c r="J92" i="7"/>
  <c r="J90" i="7"/>
  <c r="J89" i="7" s="1"/>
  <c r="J88" i="7"/>
  <c r="J87" i="7"/>
  <c r="J86" i="7"/>
  <c r="J85" i="7" s="1"/>
  <c r="J84" i="7"/>
  <c r="J83" i="7"/>
  <c r="J82" i="7"/>
  <c r="J81" i="7" s="1"/>
  <c r="J80" i="7"/>
  <c r="J76" i="7"/>
  <c r="J75" i="7"/>
  <c r="J74" i="7"/>
  <c r="J72" i="7"/>
  <c r="J69" i="7" s="1"/>
  <c r="J68" i="7"/>
  <c r="J67" i="7"/>
  <c r="J66" i="7"/>
  <c r="J65" i="7" s="1"/>
  <c r="J64" i="7"/>
  <c r="J63" i="7"/>
  <c r="J62" i="7"/>
  <c r="J61" i="7" s="1"/>
  <c r="J60" i="7"/>
  <c r="J59" i="7"/>
  <c r="J58" i="7"/>
  <c r="J57" i="7" s="1"/>
  <c r="J56" i="7"/>
  <c r="J55" i="7"/>
  <c r="J54" i="7"/>
  <c r="J53" i="7" s="1"/>
  <c r="J52" i="7"/>
  <c r="J51" i="7"/>
  <c r="J50" i="7"/>
  <c r="J49" i="7" s="1"/>
  <c r="J48" i="7"/>
  <c r="J46" i="7"/>
  <c r="J45" i="7"/>
  <c r="J44" i="7"/>
  <c r="J42" i="7"/>
  <c r="J41" i="7"/>
  <c r="J40" i="7"/>
  <c r="J39" i="7"/>
  <c r="J38" i="7"/>
  <c r="J36" i="7"/>
  <c r="J35" i="7"/>
  <c r="J34" i="7"/>
  <c r="J32" i="7"/>
  <c r="J31" i="7"/>
  <c r="J30" i="7"/>
  <c r="J28" i="7"/>
  <c r="J26" i="7"/>
  <c r="J25" i="7" s="1"/>
  <c r="J24" i="7"/>
  <c r="J22" i="7"/>
  <c r="J21" i="7" s="1"/>
  <c r="J20" i="7"/>
  <c r="J19" i="7"/>
  <c r="J18" i="7"/>
  <c r="J17" i="7" s="1"/>
  <c r="J16" i="7"/>
  <c r="J15" i="7"/>
  <c r="J14" i="7"/>
  <c r="J13" i="7" s="1"/>
  <c r="J12" i="7"/>
  <c r="J11" i="7"/>
  <c r="J10" i="7"/>
  <c r="J9" i="7" s="1"/>
  <c r="J8" i="7"/>
  <c r="J7" i="7"/>
  <c r="J6" i="7"/>
  <c r="J5" i="7" s="1"/>
  <c r="J1018" i="6"/>
  <c r="J1017" i="6"/>
  <c r="J1016" i="6"/>
  <c r="J1015" i="6"/>
  <c r="J1014" i="6"/>
  <c r="J1013" i="6"/>
  <c r="J1012" i="6"/>
  <c r="J1011" i="6"/>
  <c r="J1010" i="6"/>
  <c r="J1009" i="6"/>
  <c r="J1008" i="6"/>
  <c r="J1007" i="6"/>
  <c r="J1006" i="6"/>
  <c r="J1005" i="6"/>
  <c r="J1004" i="6"/>
  <c r="J1003" i="6"/>
  <c r="J1002" i="6"/>
  <c r="J1000" i="6"/>
  <c r="J999" i="6"/>
  <c r="J998" i="6"/>
  <c r="J997" i="6"/>
  <c r="J996" i="6"/>
  <c r="J994" i="6"/>
  <c r="J993" i="6"/>
  <c r="J992" i="6"/>
  <c r="J990" i="6"/>
  <c r="J988" i="6"/>
  <c r="J987" i="6" s="1"/>
  <c r="J986" i="6"/>
  <c r="J984" i="6"/>
  <c r="J983" i="6" s="1"/>
  <c r="J982" i="6"/>
  <c r="J981" i="6"/>
  <c r="J980" i="6"/>
  <c r="J979" i="6" s="1"/>
  <c r="J978" i="6"/>
  <c r="J976" i="6"/>
  <c r="J975" i="6"/>
  <c r="J974" i="6"/>
  <c r="J973" i="6"/>
  <c r="J972" i="6"/>
  <c r="J971" i="6"/>
  <c r="J970" i="6"/>
  <c r="J969" i="6"/>
  <c r="J968" i="6"/>
  <c r="J967" i="6"/>
  <c r="J966" i="6"/>
  <c r="J965" i="6"/>
  <c r="J964" i="6"/>
  <c r="J963" i="6"/>
  <c r="J962" i="6"/>
  <c r="J961" i="6"/>
  <c r="J960" i="6"/>
  <c r="J959" i="6"/>
  <c r="J958" i="6"/>
  <c r="J955" i="6" s="1"/>
  <c r="J954" i="6"/>
  <c r="J953" i="6"/>
  <c r="J952" i="6"/>
  <c r="J951" i="6" s="1"/>
  <c r="J950" i="6"/>
  <c r="J948" i="6"/>
  <c r="J947" i="6" s="1"/>
  <c r="J946" i="6"/>
  <c r="J945" i="6"/>
  <c r="J944" i="6"/>
  <c r="J943" i="6" s="1"/>
  <c r="J942" i="6"/>
  <c r="J940" i="6"/>
  <c r="J939" i="6"/>
  <c r="J938" i="6"/>
  <c r="J937" i="6"/>
  <c r="J936" i="6"/>
  <c r="J935" i="6"/>
  <c r="J934" i="6"/>
  <c r="J932" i="6"/>
  <c r="J931" i="6"/>
  <c r="J930" i="6"/>
  <c r="J929" i="6"/>
  <c r="J928" i="6"/>
  <c r="J926" i="6"/>
  <c r="J924" i="6"/>
  <c r="J923" i="6" s="1"/>
  <c r="J922" i="6"/>
  <c r="J921" i="6"/>
  <c r="J920" i="6"/>
  <c r="J918" i="6"/>
  <c r="J916" i="6"/>
  <c r="J915" i="6" s="1"/>
  <c r="J914" i="6"/>
  <c r="J913" i="6"/>
  <c r="J912" i="6"/>
  <c r="J911" i="6" s="1"/>
  <c r="J910" i="6"/>
  <c r="J908" i="6"/>
  <c r="J907" i="6"/>
  <c r="J906" i="6"/>
  <c r="J904" i="6"/>
  <c r="J903" i="6"/>
  <c r="J902" i="6"/>
  <c r="J901" i="6"/>
  <c r="J900" i="6"/>
  <c r="J898" i="6"/>
  <c r="J897" i="6"/>
  <c r="J896" i="6"/>
  <c r="J894" i="6"/>
  <c r="J893" i="6"/>
  <c r="J892" i="6"/>
  <c r="J890" i="6"/>
  <c r="J889" i="6"/>
  <c r="J888" i="6"/>
  <c r="J886" i="6"/>
  <c r="J885" i="6"/>
  <c r="J884" i="6"/>
  <c r="J882" i="6"/>
  <c r="J881" i="6"/>
  <c r="J880" i="6"/>
  <c r="J878" i="6"/>
  <c r="J877" i="6"/>
  <c r="J876" i="6"/>
  <c r="J874" i="6"/>
  <c r="J873" i="6"/>
  <c r="J872" i="6"/>
  <c r="J870" i="6"/>
  <c r="J869" i="6"/>
  <c r="J868" i="6"/>
  <c r="J864" i="6"/>
  <c r="J863" i="6"/>
  <c r="J862" i="6"/>
  <c r="J860" i="6"/>
  <c r="J859" i="6"/>
  <c r="J858" i="6"/>
  <c r="J856" i="6"/>
  <c r="J855" i="6"/>
  <c r="J854" i="6"/>
  <c r="J852" i="6"/>
  <c r="J851" i="6"/>
  <c r="J850" i="6"/>
  <c r="J848" i="6"/>
  <c r="J846" i="6"/>
  <c r="J844" i="6"/>
  <c r="J843" i="6"/>
  <c r="J842" i="6"/>
  <c r="J840" i="6"/>
  <c r="J839" i="6"/>
  <c r="J838" i="6"/>
  <c r="J837" i="6"/>
  <c r="J836" i="6"/>
  <c r="J835" i="6"/>
  <c r="J834" i="6"/>
  <c r="J833" i="6" s="1"/>
  <c r="J832" i="6"/>
  <c r="J831" i="6"/>
  <c r="J830" i="6"/>
  <c r="J829" i="6" s="1"/>
  <c r="J828" i="6"/>
  <c r="J826" i="6"/>
  <c r="J825" i="6" s="1"/>
  <c r="J824" i="6"/>
  <c r="J823" i="6"/>
  <c r="J822" i="6"/>
  <c r="J821" i="6" s="1"/>
  <c r="J820" i="6"/>
  <c r="J818" i="6"/>
  <c r="J817" i="6"/>
  <c r="J816" i="6"/>
  <c r="J815" i="6"/>
  <c r="J814" i="6"/>
  <c r="J813" i="6"/>
  <c r="J812" i="6"/>
  <c r="J811" i="6"/>
  <c r="J810" i="6"/>
  <c r="J809" i="6"/>
  <c r="J808" i="6"/>
  <c r="J807" i="6"/>
  <c r="J806" i="6"/>
  <c r="J805" i="6"/>
  <c r="J804" i="6"/>
  <c r="J803" i="6"/>
  <c r="J802" i="6"/>
  <c r="J801" i="6"/>
  <c r="J800" i="6"/>
  <c r="J797" i="6" s="1"/>
  <c r="J796" i="6"/>
  <c r="J795" i="6"/>
  <c r="J794" i="6"/>
  <c r="J793" i="6" s="1"/>
  <c r="J792" i="6"/>
  <c r="J790" i="6"/>
  <c r="J789" i="6" s="1"/>
  <c r="J788" i="6"/>
  <c r="J787" i="6"/>
  <c r="J786" i="6"/>
  <c r="J785" i="6" s="1"/>
  <c r="J784" i="6"/>
  <c r="J782" i="6"/>
  <c r="J781" i="6"/>
  <c r="J780" i="6"/>
  <c r="J779" i="6"/>
  <c r="J778" i="6"/>
  <c r="J777" i="6"/>
  <c r="J776" i="6"/>
  <c r="J774" i="6"/>
  <c r="J773" i="6"/>
  <c r="J772" i="6"/>
  <c r="J771" i="6"/>
  <c r="J770" i="6"/>
  <c r="J768" i="6"/>
  <c r="J766" i="6"/>
  <c r="J765" i="6" s="1"/>
  <c r="J764" i="6"/>
  <c r="J763" i="6"/>
  <c r="J762" i="6"/>
  <c r="J760" i="6"/>
  <c r="J758" i="6"/>
  <c r="J757" i="6" s="1"/>
  <c r="J756" i="6"/>
  <c r="J755" i="6"/>
  <c r="J754" i="6"/>
  <c r="J753" i="6" s="1"/>
  <c r="J752" i="6"/>
  <c r="J750" i="6"/>
  <c r="J749" i="6"/>
  <c r="J748" i="6"/>
  <c r="J746" i="6"/>
  <c r="J745" i="6"/>
  <c r="J744" i="6"/>
  <c r="J743" i="6"/>
  <c r="J742" i="6"/>
  <c r="J740" i="6"/>
  <c r="J739" i="6"/>
  <c r="J738" i="6"/>
  <c r="J736" i="6"/>
  <c r="J735" i="6"/>
  <c r="J734" i="6"/>
  <c r="J732" i="6"/>
  <c r="J731" i="6"/>
  <c r="J730" i="6"/>
  <c r="J728" i="6"/>
  <c r="J727" i="6"/>
  <c r="J726" i="6"/>
  <c r="J724" i="6"/>
  <c r="J723" i="6"/>
  <c r="J722" i="6"/>
  <c r="J720" i="6"/>
  <c r="J719" i="6"/>
  <c r="J718" i="6"/>
  <c r="J716" i="6"/>
  <c r="J715" i="6"/>
  <c r="J714" i="6"/>
  <c r="J712" i="6"/>
  <c r="J711" i="6"/>
  <c r="J710" i="6"/>
  <c r="J706" i="6"/>
  <c r="J705" i="6"/>
  <c r="J704" i="6"/>
  <c r="J702" i="6"/>
  <c r="J701" i="6"/>
  <c r="J700" i="6"/>
  <c r="J698" i="6"/>
  <c r="J697" i="6"/>
  <c r="J696" i="6"/>
  <c r="J694" i="6"/>
  <c r="J691" i="6" s="1"/>
  <c r="J690" i="6"/>
  <c r="J689" i="6"/>
  <c r="J688" i="6"/>
  <c r="J687" i="6" s="1"/>
  <c r="J686" i="6"/>
  <c r="J684" i="6"/>
  <c r="J683" i="6"/>
  <c r="J682" i="6"/>
  <c r="J681" i="6"/>
  <c r="J680" i="6"/>
  <c r="J679" i="6"/>
  <c r="J678" i="6"/>
  <c r="J677" i="6"/>
  <c r="J676" i="6"/>
  <c r="J675" i="6"/>
  <c r="J674" i="6"/>
  <c r="J673" i="6"/>
  <c r="J672" i="6"/>
  <c r="J671" i="6"/>
  <c r="J670" i="6"/>
  <c r="J668" i="6"/>
  <c r="J667" i="6"/>
  <c r="J666" i="6"/>
  <c r="J665" i="6"/>
  <c r="J664" i="6"/>
  <c r="J662" i="6"/>
  <c r="J661" i="6"/>
  <c r="J660" i="6"/>
  <c r="J658" i="6"/>
  <c r="J657" i="6"/>
  <c r="J656" i="6"/>
  <c r="J654" i="6"/>
  <c r="J653" i="6"/>
  <c r="J652" i="6"/>
  <c r="J650" i="6"/>
  <c r="J649" i="6"/>
  <c r="J648" i="6"/>
  <c r="J646" i="6"/>
  <c r="J643" i="6" s="1"/>
  <c r="J642" i="6"/>
  <c r="J641" i="6"/>
  <c r="J640" i="6"/>
  <c r="J639" i="6" s="1"/>
  <c r="J638" i="6"/>
  <c r="J636" i="6"/>
  <c r="J635" i="6"/>
  <c r="J634" i="6"/>
  <c r="J633" i="6"/>
  <c r="J632" i="6"/>
  <c r="J631" i="6"/>
  <c r="J630" i="6"/>
  <c r="J629" i="6"/>
  <c r="J628" i="6"/>
  <c r="J627" i="6"/>
  <c r="J626" i="6"/>
  <c r="J625" i="6"/>
  <c r="J624" i="6"/>
  <c r="J623" i="6"/>
  <c r="J622" i="6"/>
  <c r="J620" i="6"/>
  <c r="J619" i="6"/>
  <c r="J618" i="6"/>
  <c r="J617" i="6"/>
  <c r="J616" i="6"/>
  <c r="J614" i="6"/>
  <c r="J612" i="6"/>
  <c r="J610" i="6"/>
  <c r="J609" i="6"/>
  <c r="J608" i="6"/>
  <c r="J607" i="6" s="1"/>
  <c r="J606" i="6"/>
  <c r="J605" i="6"/>
  <c r="J604" i="6"/>
  <c r="J603" i="6" s="1"/>
  <c r="J602" i="6"/>
  <c r="J600" i="6"/>
  <c r="J599" i="6" s="1"/>
  <c r="J598" i="6"/>
  <c r="J597" i="6"/>
  <c r="J596" i="6"/>
  <c r="J595" i="6" s="1"/>
  <c r="J594" i="6"/>
  <c r="J593" i="6"/>
  <c r="J592" i="6"/>
  <c r="J591" i="6" s="1"/>
  <c r="J590" i="6"/>
  <c r="J589" i="6"/>
  <c r="J588" i="6"/>
  <c r="J587" i="6" s="1"/>
  <c r="J586" i="6"/>
  <c r="J585" i="6"/>
  <c r="J584" i="6"/>
  <c r="J583" i="6" s="1"/>
  <c r="J582" i="6"/>
  <c r="J581" i="6"/>
  <c r="J580" i="6"/>
  <c r="J579" i="6" s="1"/>
  <c r="J578" i="6"/>
  <c r="J577" i="6"/>
  <c r="J576" i="6"/>
  <c r="J575" i="6" s="1"/>
  <c r="J574" i="6"/>
  <c r="J573" i="6"/>
  <c r="J572" i="6"/>
  <c r="J571" i="6" s="1"/>
  <c r="J570" i="6"/>
  <c r="J569" i="6"/>
  <c r="J568" i="6"/>
  <c r="J567" i="6" s="1"/>
  <c r="J564" i="6"/>
  <c r="J563" i="6"/>
  <c r="J562" i="6"/>
  <c r="J561" i="6" s="1"/>
  <c r="J560" i="6"/>
  <c r="J559" i="6"/>
  <c r="J558" i="6"/>
  <c r="J557" i="6" s="1"/>
  <c r="J556" i="6"/>
  <c r="J555" i="6"/>
  <c r="J554" i="6"/>
  <c r="J553" i="6" s="1"/>
  <c r="J552" i="6"/>
  <c r="J549" i="6"/>
  <c r="J548" i="6"/>
  <c r="J547" i="6"/>
  <c r="J546" i="6"/>
  <c r="J544" i="6"/>
  <c r="J542" i="6"/>
  <c r="J540" i="6"/>
  <c r="J539" i="6"/>
  <c r="J538" i="6"/>
  <c r="J537" i="6" s="1"/>
  <c r="J536" i="6"/>
  <c r="J535" i="6"/>
  <c r="J534" i="6"/>
  <c r="J533" i="6" s="1"/>
  <c r="J532" i="6"/>
  <c r="J531" i="6"/>
  <c r="J530" i="6"/>
  <c r="J528" i="6"/>
  <c r="J526" i="6"/>
  <c r="J525" i="6" s="1"/>
  <c r="J524" i="6"/>
  <c r="J523" i="6"/>
  <c r="J520" i="6"/>
  <c r="J519" i="6"/>
  <c r="J518" i="6"/>
  <c r="J517" i="6" s="1"/>
  <c r="J516" i="6"/>
  <c r="J515" i="6"/>
  <c r="J514" i="6"/>
  <c r="J513" i="6" s="1"/>
  <c r="J512" i="6"/>
  <c r="J511" i="6"/>
  <c r="J510" i="6"/>
  <c r="J509" i="6" s="1"/>
  <c r="J508" i="6"/>
  <c r="J505" i="6"/>
  <c r="J504" i="6"/>
  <c r="J501" i="6" s="1"/>
  <c r="J500" i="6"/>
  <c r="J497" i="6"/>
  <c r="J496" i="6"/>
  <c r="J495" i="6"/>
  <c r="J494" i="6"/>
  <c r="J492" i="6"/>
  <c r="J490" i="6"/>
  <c r="J488" i="6"/>
  <c r="J487" i="6"/>
  <c r="J486" i="6"/>
  <c r="J484" i="6"/>
  <c r="J483" i="6"/>
  <c r="J482" i="6"/>
  <c r="J481" i="6" s="1"/>
  <c r="J480" i="6"/>
  <c r="J479" i="6"/>
  <c r="J478" i="6"/>
  <c r="J477" i="6" s="1"/>
  <c r="J476" i="6"/>
  <c r="J474" i="6"/>
  <c r="J473" i="6" s="1"/>
  <c r="J472" i="6"/>
  <c r="J471" i="6"/>
  <c r="J470" i="6"/>
  <c r="J469" i="6" s="1"/>
  <c r="J468" i="6"/>
  <c r="J466" i="6"/>
  <c r="J465" i="6"/>
  <c r="J464" i="6"/>
  <c r="J463" i="6"/>
  <c r="J462" i="6"/>
  <c r="J461" i="6"/>
  <c r="J460" i="6"/>
  <c r="J458" i="6"/>
  <c r="J457" i="6"/>
  <c r="J456" i="6"/>
  <c r="J454" i="6"/>
  <c r="J453" i="6" s="1"/>
  <c r="J452" i="6"/>
  <c r="J451" i="6"/>
  <c r="J450" i="6"/>
  <c r="J449" i="6" s="1"/>
  <c r="J448" i="6"/>
  <c r="J447" i="6"/>
  <c r="J446" i="6"/>
  <c r="J444" i="6"/>
  <c r="J443" i="6"/>
  <c r="J442" i="6"/>
  <c r="J440" i="6"/>
  <c r="J439" i="6"/>
  <c r="J438" i="6"/>
  <c r="J436" i="6"/>
  <c r="J435" i="6"/>
  <c r="J434" i="6"/>
  <c r="J432" i="6"/>
  <c r="J431" i="6"/>
  <c r="J430" i="6"/>
  <c r="J428" i="6"/>
  <c r="J427" i="6"/>
  <c r="J426" i="6"/>
  <c r="J424" i="6"/>
  <c r="J423" i="6"/>
  <c r="J422" i="6"/>
  <c r="J418" i="6"/>
  <c r="J417" i="6"/>
  <c r="J416" i="6"/>
  <c r="J414" i="6"/>
  <c r="J413" i="6"/>
  <c r="J412" i="6"/>
  <c r="J410" i="6"/>
  <c r="J409" i="6"/>
  <c r="J408" i="6"/>
  <c r="J406" i="6"/>
  <c r="J403" i="6"/>
  <c r="J402" i="6"/>
  <c r="J401" i="6"/>
  <c r="J400" i="6"/>
  <c r="J399" i="6"/>
  <c r="J398" i="6"/>
  <c r="J396" i="6"/>
  <c r="J395" i="6"/>
  <c r="J394" i="6"/>
  <c r="J392" i="6"/>
  <c r="J391" i="6" s="1"/>
  <c r="J390" i="6"/>
  <c r="J389" i="6"/>
  <c r="J388" i="6"/>
  <c r="J386" i="6"/>
  <c r="J385" i="6"/>
  <c r="J384" i="6"/>
  <c r="J382" i="6"/>
  <c r="J380" i="6"/>
  <c r="J379" i="6" s="1"/>
  <c r="J378" i="6"/>
  <c r="J375" i="6"/>
  <c r="J374" i="6"/>
  <c r="J371" i="6" s="1"/>
  <c r="J370" i="6"/>
  <c r="J367" i="6"/>
  <c r="J366" i="6"/>
  <c r="J365" i="6"/>
  <c r="J362" i="6"/>
  <c r="J361" i="6"/>
  <c r="J360" i="6"/>
  <c r="J358" i="6"/>
  <c r="J357" i="6"/>
  <c r="J356" i="6"/>
  <c r="J354" i="6"/>
  <c r="J352" i="6"/>
  <c r="J351" i="6" s="1"/>
  <c r="J350" i="6"/>
  <c r="J349" i="6"/>
  <c r="J348" i="6"/>
  <c r="J347" i="6" s="1"/>
  <c r="J346" i="6"/>
  <c r="J344" i="6"/>
  <c r="J343" i="6" s="1"/>
  <c r="J342" i="6"/>
  <c r="J340" i="6"/>
  <c r="J339" i="6"/>
  <c r="J338" i="6"/>
  <c r="J337" i="6"/>
  <c r="J336" i="6"/>
  <c r="J335" i="6"/>
  <c r="J334" i="6"/>
  <c r="J333" i="6"/>
  <c r="J332" i="6"/>
  <c r="J331" i="6"/>
  <c r="J330" i="6"/>
  <c r="J329" i="6"/>
  <c r="J328" i="6"/>
  <c r="J327" i="6"/>
  <c r="J326" i="6"/>
  <c r="J325" i="6"/>
  <c r="J324" i="6"/>
  <c r="J323" i="6"/>
  <c r="J322" i="6"/>
  <c r="J321" i="6"/>
  <c r="J320" i="6"/>
  <c r="J319" i="6"/>
  <c r="J318" i="6"/>
  <c r="J317" i="6"/>
  <c r="J316" i="6"/>
  <c r="J315" i="6"/>
  <c r="J314" i="6"/>
  <c r="J313" i="6"/>
  <c r="J312" i="6"/>
  <c r="J311" i="6"/>
  <c r="J310" i="6"/>
  <c r="J309" i="6"/>
  <c r="J308" i="6"/>
  <c r="J307" i="6"/>
  <c r="J306" i="6"/>
  <c r="J304" i="6"/>
  <c r="J303" i="6"/>
  <c r="J300" i="6"/>
  <c r="J299" i="6"/>
  <c r="J298" i="6"/>
  <c r="J296" i="6"/>
  <c r="J295" i="6"/>
  <c r="J294" i="6"/>
  <c r="J292" i="6"/>
  <c r="J291" i="6"/>
  <c r="J290" i="6"/>
  <c r="J288" i="6"/>
  <c r="J285" i="6" s="1"/>
  <c r="J284" i="6"/>
  <c r="J283" i="6"/>
  <c r="J282" i="6"/>
  <c r="J281" i="6" s="1"/>
  <c r="J280" i="6"/>
  <c r="J277" i="6"/>
  <c r="J276" i="6"/>
  <c r="J275" i="6"/>
  <c r="J274" i="6"/>
  <c r="J272" i="6"/>
  <c r="J271" i="6"/>
  <c r="J270" i="6"/>
  <c r="J268" i="6"/>
  <c r="J267" i="6"/>
  <c r="J266" i="6"/>
  <c r="J264" i="6"/>
  <c r="J262" i="6"/>
  <c r="J260" i="6"/>
  <c r="J257" i="6"/>
  <c r="J256" i="6"/>
  <c r="J253" i="6" s="1"/>
  <c r="J252" i="6"/>
  <c r="J249" i="6" s="1"/>
  <c r="J248" i="6"/>
  <c r="J247" i="6"/>
  <c r="J245" i="6"/>
  <c r="J244" i="6"/>
  <c r="J243" i="6"/>
  <c r="J242" i="6"/>
  <c r="J241" i="6" s="1"/>
  <c r="J240" i="6"/>
  <c r="J239" i="6"/>
  <c r="J238" i="6"/>
  <c r="J237" i="6" s="1"/>
  <c r="J236" i="6"/>
  <c r="J234" i="6"/>
  <c r="J233" i="6"/>
  <c r="J232" i="6"/>
  <c r="J230" i="6"/>
  <c r="J229" i="6" s="1"/>
  <c r="J228" i="6"/>
  <c r="J226" i="6"/>
  <c r="J224" i="6"/>
  <c r="J222" i="6"/>
  <c r="J221" i="6"/>
  <c r="J220" i="6"/>
  <c r="J219" i="6"/>
  <c r="J218" i="6"/>
  <c r="J217" i="6"/>
  <c r="J216" i="6"/>
  <c r="J215" i="6"/>
  <c r="J214" i="6"/>
  <c r="J213" i="6"/>
  <c r="J212" i="6"/>
  <c r="J211" i="6"/>
  <c r="J210" i="6"/>
  <c r="J209" i="6"/>
  <c r="J208" i="6"/>
  <c r="J207" i="6"/>
  <c r="J206" i="6"/>
  <c r="J205" i="6"/>
  <c r="J204" i="6"/>
  <c r="J203" i="6"/>
  <c r="J202" i="6"/>
  <c r="J201" i="6"/>
  <c r="J200" i="6"/>
  <c r="J198" i="6"/>
  <c r="J197" i="6"/>
  <c r="J194" i="6"/>
  <c r="J193" i="6"/>
  <c r="J192" i="6"/>
  <c r="J190" i="6"/>
  <c r="J189" i="6"/>
  <c r="J188" i="6"/>
  <c r="J186" i="6"/>
  <c r="J185" i="6"/>
  <c r="J184" i="6"/>
  <c r="J182" i="6"/>
  <c r="J179" i="6" s="1"/>
  <c r="J178" i="6"/>
  <c r="J177" i="6"/>
  <c r="J176" i="6"/>
  <c r="J175" i="6" s="1"/>
  <c r="J174" i="6"/>
  <c r="J171" i="6"/>
  <c r="J170" i="6"/>
  <c r="J169" i="6"/>
  <c r="J168" i="6"/>
  <c r="J167" i="6"/>
  <c r="J166" i="6"/>
  <c r="J165" i="6"/>
  <c r="J164" i="6"/>
  <c r="J163" i="6"/>
  <c r="J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7" i="6" s="1"/>
  <c r="J146" i="6"/>
  <c r="J145" i="6"/>
  <c r="J144" i="6"/>
  <c r="J142" i="6"/>
  <c r="J141" i="6"/>
  <c r="J140" i="6"/>
  <c r="J139" i="6" s="1"/>
  <c r="J138" i="6"/>
  <c r="J137" i="6"/>
  <c r="J136" i="6"/>
  <c r="J135" i="6" s="1"/>
  <c r="J134" i="6"/>
  <c r="J133" i="6"/>
  <c r="J132" i="6"/>
  <c r="J130" i="6"/>
  <c r="J128" i="6"/>
  <c r="J127" i="6" s="1"/>
  <c r="J126" i="6"/>
  <c r="J124" i="6"/>
  <c r="J123" i="6"/>
  <c r="J122" i="6"/>
  <c r="J120" i="6"/>
  <c r="J118" i="6"/>
  <c r="J117" i="6"/>
  <c r="J116" i="6"/>
  <c r="J114" i="6"/>
  <c r="J113" i="6"/>
  <c r="J112" i="6"/>
  <c r="J110" i="6"/>
  <c r="J109" i="6"/>
  <c r="J108" i="6"/>
  <c r="J106" i="6"/>
  <c r="J105" i="6"/>
  <c r="J104" i="6"/>
  <c r="J102" i="6"/>
  <c r="J101" i="6"/>
  <c r="J100" i="6"/>
  <c r="J98" i="6"/>
  <c r="J97" i="6"/>
  <c r="J96" i="6"/>
  <c r="J92" i="6"/>
  <c r="J90" i="6"/>
  <c r="J88" i="6"/>
  <c r="J87" i="6"/>
  <c r="J86" i="6"/>
  <c r="J84" i="6"/>
  <c r="J83" i="6"/>
  <c r="J82" i="6"/>
  <c r="J81" i="6" s="1"/>
  <c r="J80" i="6"/>
  <c r="J76" i="6"/>
  <c r="J75" i="6"/>
  <c r="J74" i="6"/>
  <c r="J72" i="6"/>
  <c r="J69" i="6" s="1"/>
  <c r="J68" i="6"/>
  <c r="J67" i="6"/>
  <c r="J66" i="6"/>
  <c r="J64" i="6"/>
  <c r="J63" i="6"/>
  <c r="J62" i="6"/>
  <c r="J60" i="6"/>
  <c r="J59" i="6"/>
  <c r="J58" i="6"/>
  <c r="J57" i="6" s="1"/>
  <c r="J56" i="6"/>
  <c r="J55" i="6"/>
  <c r="J54" i="6"/>
  <c r="J53" i="6" s="1"/>
  <c r="J52" i="6"/>
  <c r="J51" i="6"/>
  <c r="J50" i="6"/>
  <c r="J48" i="6"/>
  <c r="J46" i="6"/>
  <c r="J45" i="6" s="1"/>
  <c r="J44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6" i="6"/>
  <c r="J24" i="6"/>
  <c r="J22" i="6"/>
  <c r="J21" i="6" s="1"/>
  <c r="J20" i="6"/>
  <c r="J19" i="6"/>
  <c r="J18" i="6"/>
  <c r="J17" i="6" s="1"/>
  <c r="J16" i="6"/>
  <c r="J15" i="6"/>
  <c r="J14" i="6"/>
  <c r="J12" i="6"/>
  <c r="J11" i="6"/>
  <c r="J10" i="6"/>
  <c r="J8" i="6"/>
  <c r="J7" i="6"/>
  <c r="J6" i="6"/>
  <c r="J5" i="6" s="1"/>
  <c r="J1018" i="5"/>
  <c r="J1017" i="5"/>
  <c r="J1016" i="5"/>
  <c r="J1015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1002" i="5"/>
  <c r="J1000" i="5"/>
  <c r="J999" i="5" s="1"/>
  <c r="J998" i="5"/>
  <c r="J997" i="5"/>
  <c r="J996" i="5"/>
  <c r="J995" i="5" s="1"/>
  <c r="J994" i="5"/>
  <c r="J993" i="5"/>
  <c r="J992" i="5"/>
  <c r="J991" i="5" s="1"/>
  <c r="J990" i="5"/>
  <c r="J988" i="5"/>
  <c r="J987" i="5" s="1"/>
  <c r="J986" i="5"/>
  <c r="J984" i="5"/>
  <c r="J983" i="5" s="1"/>
  <c r="J982" i="5"/>
  <c r="J981" i="5"/>
  <c r="J980" i="5"/>
  <c r="J979" i="5" s="1"/>
  <c r="J978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5" i="5" s="1"/>
  <c r="J954" i="5"/>
  <c r="J953" i="5"/>
  <c r="J952" i="5"/>
  <c r="J951" i="5" s="1"/>
  <c r="J950" i="5"/>
  <c r="J948" i="5"/>
  <c r="J947" i="5" s="1"/>
  <c r="J946" i="5"/>
  <c r="J945" i="5"/>
  <c r="J944" i="5"/>
  <c r="J943" i="5" s="1"/>
  <c r="J942" i="5"/>
  <c r="J940" i="5"/>
  <c r="J939" i="5"/>
  <c r="J938" i="5"/>
  <c r="J937" i="5"/>
  <c r="J936" i="5"/>
  <c r="J935" i="5"/>
  <c r="J933" i="5"/>
  <c r="J932" i="5" s="1"/>
  <c r="J927" i="5"/>
  <c r="J925" i="5"/>
  <c r="J924" i="5" s="1"/>
  <c r="J923" i="5"/>
  <c r="J922" i="5"/>
  <c r="J921" i="5"/>
  <c r="J920" i="5" s="1"/>
  <c r="J919" i="5"/>
  <c r="J917" i="5"/>
  <c r="J916" i="5" s="1"/>
  <c r="J915" i="5"/>
  <c r="J914" i="5"/>
  <c r="J913" i="5"/>
  <c r="J912" i="5" s="1"/>
  <c r="J911" i="5"/>
  <c r="J909" i="5"/>
  <c r="J908" i="5"/>
  <c r="J907" i="5"/>
  <c r="J905" i="5"/>
  <c r="J904" i="5" s="1"/>
  <c r="J903" i="5"/>
  <c r="J902" i="5"/>
  <c r="J901" i="5"/>
  <c r="J900" i="5" s="1"/>
  <c r="J899" i="5"/>
  <c r="J898" i="5"/>
  <c r="J897" i="5"/>
  <c r="J896" i="5" s="1"/>
  <c r="J895" i="5"/>
  <c r="J894" i="5"/>
  <c r="J893" i="5"/>
  <c r="J892" i="5" s="1"/>
  <c r="J891" i="5"/>
  <c r="J890" i="5"/>
  <c r="J889" i="5"/>
  <c r="J888" i="5" s="1"/>
  <c r="J887" i="5"/>
  <c r="J886" i="5"/>
  <c r="J885" i="5"/>
  <c r="J884" i="5" s="1"/>
  <c r="J883" i="5"/>
  <c r="J882" i="5"/>
  <c r="J881" i="5"/>
  <c r="J880" i="5" s="1"/>
  <c r="J879" i="5"/>
  <c r="J878" i="5"/>
  <c r="J877" i="5"/>
  <c r="J876" i="5" s="1"/>
  <c r="J875" i="5"/>
  <c r="J874" i="5"/>
  <c r="J873" i="5"/>
  <c r="J872" i="5" s="1"/>
  <c r="J871" i="5"/>
  <c r="J870" i="5"/>
  <c r="J869" i="5"/>
  <c r="J868" i="5" s="1"/>
  <c r="J865" i="5"/>
  <c r="J864" i="5"/>
  <c r="J863" i="5"/>
  <c r="J862" i="5" s="1"/>
  <c r="J861" i="5"/>
  <c r="J860" i="5"/>
  <c r="J859" i="5"/>
  <c r="J858" i="5" s="1"/>
  <c r="J857" i="5"/>
  <c r="J856" i="5"/>
  <c r="J855" i="5"/>
  <c r="J854" i="5" s="1"/>
  <c r="J853" i="5"/>
  <c r="J852" i="5"/>
  <c r="J851" i="5"/>
  <c r="J850" i="5" s="1"/>
  <c r="J849" i="5"/>
  <c r="J847" i="5"/>
  <c r="J846" i="5" s="1"/>
  <c r="J845" i="5"/>
  <c r="J844" i="5"/>
  <c r="J843" i="5"/>
  <c r="J842" i="5" s="1"/>
  <c r="J841" i="5"/>
  <c r="J840" i="5"/>
  <c r="J839" i="5"/>
  <c r="J838" i="5"/>
  <c r="J837" i="5"/>
  <c r="J836" i="5"/>
  <c r="J835" i="5"/>
  <c r="J834" i="5" s="1"/>
  <c r="J833" i="5"/>
  <c r="J832" i="5"/>
  <c r="J831" i="5"/>
  <c r="J830" i="5" s="1"/>
  <c r="J829" i="5"/>
  <c r="J827" i="5"/>
  <c r="J826" i="5" s="1"/>
  <c r="J825" i="5"/>
  <c r="J824" i="5"/>
  <c r="J823" i="5"/>
  <c r="J822" i="5" s="1"/>
  <c r="J821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797" i="5"/>
  <c r="J796" i="5"/>
  <c r="J795" i="5"/>
  <c r="J794" i="5" s="1"/>
  <c r="J793" i="5"/>
  <c r="J791" i="5"/>
  <c r="J790" i="5" s="1"/>
  <c r="J789" i="5"/>
  <c r="J788" i="5"/>
  <c r="J787" i="5"/>
  <c r="J786" i="5" s="1"/>
  <c r="J785" i="5"/>
  <c r="J783" i="5"/>
  <c r="J782" i="5"/>
  <c r="J781" i="5"/>
  <c r="J780" i="5"/>
  <c r="J779" i="5"/>
  <c r="J778" i="5"/>
  <c r="J777" i="5"/>
  <c r="J775" i="5"/>
  <c r="J774" i="5" s="1"/>
  <c r="J773" i="5"/>
  <c r="J769" i="5"/>
  <c r="J767" i="5"/>
  <c r="J766" i="5" s="1"/>
  <c r="J765" i="5"/>
  <c r="J764" i="5"/>
  <c r="J763" i="5"/>
  <c r="J762" i="5" s="1"/>
  <c r="J761" i="5"/>
  <c r="J759" i="5"/>
  <c r="J758" i="5" s="1"/>
  <c r="J757" i="5"/>
  <c r="J756" i="5"/>
  <c r="J755" i="5"/>
  <c r="J754" i="5" s="1"/>
  <c r="J753" i="5"/>
  <c r="J751" i="5"/>
  <c r="J750" i="5"/>
  <c r="J749" i="5"/>
  <c r="J747" i="5"/>
  <c r="J746" i="5" s="1"/>
  <c r="J745" i="5"/>
  <c r="J744" i="5"/>
  <c r="J743" i="5"/>
  <c r="J742" i="5" s="1"/>
  <c r="J741" i="5"/>
  <c r="J740" i="5"/>
  <c r="J739" i="5"/>
  <c r="J738" i="5" s="1"/>
  <c r="J737" i="5"/>
  <c r="J736" i="5"/>
  <c r="J735" i="5"/>
  <c r="J734" i="5" s="1"/>
  <c r="J733" i="5"/>
  <c r="J732" i="5"/>
  <c r="J731" i="5"/>
  <c r="J730" i="5" s="1"/>
  <c r="J729" i="5"/>
  <c r="J728" i="5"/>
  <c r="J727" i="5"/>
  <c r="J726" i="5" s="1"/>
  <c r="J725" i="5"/>
  <c r="J724" i="5"/>
  <c r="J723" i="5"/>
  <c r="J722" i="5" s="1"/>
  <c r="J721" i="5"/>
  <c r="J720" i="5"/>
  <c r="J719" i="5"/>
  <c r="J718" i="5" s="1"/>
  <c r="J717" i="5"/>
  <c r="J716" i="5"/>
  <c r="J715" i="5"/>
  <c r="J714" i="5" s="1"/>
  <c r="J713" i="5"/>
  <c r="J712" i="5"/>
  <c r="J711" i="5"/>
  <c r="J707" i="5"/>
  <c r="J706" i="5"/>
  <c r="J705" i="5"/>
  <c r="J703" i="5"/>
  <c r="J702" i="5"/>
  <c r="J701" i="5"/>
  <c r="J700" i="5" s="1"/>
  <c r="J699" i="5"/>
  <c r="J698" i="5"/>
  <c r="J697" i="5"/>
  <c r="J695" i="5"/>
  <c r="J692" i="5" s="1"/>
  <c r="J691" i="5"/>
  <c r="J690" i="5"/>
  <c r="J689" i="5"/>
  <c r="J688" i="5" s="1"/>
  <c r="J687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69" i="5"/>
  <c r="J668" i="5" s="1"/>
  <c r="J667" i="5"/>
  <c r="J666" i="5"/>
  <c r="J665" i="5"/>
  <c r="J664" i="5" s="1"/>
  <c r="J663" i="5"/>
  <c r="J662" i="5"/>
  <c r="J661" i="5"/>
  <c r="J660" i="5" s="1"/>
  <c r="J659" i="5"/>
  <c r="J658" i="5"/>
  <c r="J657" i="5"/>
  <c r="J656" i="5" s="1"/>
  <c r="J655" i="5"/>
  <c r="J654" i="5"/>
  <c r="J653" i="5"/>
  <c r="J652" i="5" s="1"/>
  <c r="J651" i="5"/>
  <c r="J650" i="5"/>
  <c r="J649" i="5"/>
  <c r="J648" i="5" s="1"/>
  <c r="J647" i="5"/>
  <c r="J644" i="5" s="1"/>
  <c r="J643" i="5"/>
  <c r="J642" i="5"/>
  <c r="J641" i="5"/>
  <c r="J640" i="5" s="1"/>
  <c r="J639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1" i="5"/>
  <c r="J620" i="5" s="1"/>
  <c r="J619" i="5"/>
  <c r="J618" i="5"/>
  <c r="J617" i="5"/>
  <c r="J616" i="5" s="1"/>
  <c r="J615" i="5"/>
  <c r="J613" i="5"/>
  <c r="J612" i="5" s="1"/>
  <c r="J611" i="5"/>
  <c r="J610" i="5"/>
  <c r="J609" i="5"/>
  <c r="J608" i="5" s="1"/>
  <c r="J607" i="5"/>
  <c r="J606" i="5"/>
  <c r="J605" i="5"/>
  <c r="J604" i="5" s="1"/>
  <c r="J603" i="5"/>
  <c r="J601" i="5"/>
  <c r="J600" i="5" s="1"/>
  <c r="J599" i="5"/>
  <c r="J598" i="5"/>
  <c r="J597" i="5"/>
  <c r="J596" i="5" s="1"/>
  <c r="J595" i="5"/>
  <c r="J594" i="5"/>
  <c r="J593" i="5"/>
  <c r="J592" i="5" s="1"/>
  <c r="J591" i="5"/>
  <c r="J590" i="5"/>
  <c r="J589" i="5"/>
  <c r="J588" i="5" s="1"/>
  <c r="J587" i="5"/>
  <c r="J586" i="5"/>
  <c r="J585" i="5"/>
  <c r="J584" i="5" s="1"/>
  <c r="J583" i="5"/>
  <c r="J582" i="5"/>
  <c r="J581" i="5"/>
  <c r="J580" i="5" s="1"/>
  <c r="J579" i="5"/>
  <c r="J578" i="5"/>
  <c r="J577" i="5"/>
  <c r="J576" i="5" s="1"/>
  <c r="J575" i="5"/>
  <c r="J574" i="5"/>
  <c r="J571" i="5"/>
  <c r="J570" i="5"/>
  <c r="J573" i="5"/>
  <c r="J565" i="5"/>
  <c r="J564" i="5"/>
  <c r="J563" i="5"/>
  <c r="J562" i="5" s="1"/>
  <c r="J561" i="5"/>
  <c r="J560" i="5"/>
  <c r="J559" i="5"/>
  <c r="J558" i="5" s="1"/>
  <c r="J557" i="5"/>
  <c r="J556" i="5"/>
  <c r="J555" i="5"/>
  <c r="J554" i="5" s="1"/>
  <c r="J553" i="5"/>
  <c r="J550" i="5"/>
  <c r="J549" i="5"/>
  <c r="J548" i="5"/>
  <c r="J547" i="5"/>
  <c r="J545" i="5"/>
  <c r="J543" i="5"/>
  <c r="J542" i="5" s="1"/>
  <c r="J541" i="5"/>
  <c r="J540" i="5"/>
  <c r="J539" i="5"/>
  <c r="J538" i="5" s="1"/>
  <c r="J537" i="5"/>
  <c r="J536" i="5"/>
  <c r="J535" i="5"/>
  <c r="J534" i="5" s="1"/>
  <c r="J533" i="5"/>
  <c r="J532" i="5"/>
  <c r="J531" i="5"/>
  <c r="J530" i="5" s="1"/>
  <c r="J529" i="5"/>
  <c r="J527" i="5"/>
  <c r="J526" i="5" s="1"/>
  <c r="J525" i="5"/>
  <c r="J524" i="5"/>
  <c r="J523" i="5"/>
  <c r="J522" i="5" s="1"/>
  <c r="J521" i="5"/>
  <c r="J520" i="5"/>
  <c r="J519" i="5"/>
  <c r="J518" i="5" s="1"/>
  <c r="J517" i="5"/>
  <c r="J516" i="5"/>
  <c r="J515" i="5"/>
  <c r="J514" i="5" s="1"/>
  <c r="J513" i="5"/>
  <c r="J512" i="5"/>
  <c r="J511" i="5"/>
  <c r="J510" i="5" s="1"/>
  <c r="J509" i="5"/>
  <c r="J506" i="5"/>
  <c r="J505" i="5"/>
  <c r="J502" i="5" s="1"/>
  <c r="J501" i="5"/>
  <c r="J497" i="5"/>
  <c r="J496" i="5"/>
  <c r="J495" i="5"/>
  <c r="J493" i="5"/>
  <c r="J491" i="5"/>
  <c r="J490" i="5" s="1"/>
  <c r="J489" i="5"/>
  <c r="J488" i="5"/>
  <c r="J487" i="5"/>
  <c r="J486" i="5" s="1"/>
  <c r="J485" i="5"/>
  <c r="J484" i="5"/>
  <c r="J483" i="5"/>
  <c r="J482" i="5" s="1"/>
  <c r="J481" i="5"/>
  <c r="J480" i="5"/>
  <c r="J479" i="5"/>
  <c r="J478" i="5" s="1"/>
  <c r="J477" i="5"/>
  <c r="J475" i="5"/>
  <c r="J474" i="5" s="1"/>
  <c r="J473" i="5"/>
  <c r="J472" i="5"/>
  <c r="J471" i="5"/>
  <c r="J470" i="5" s="1"/>
  <c r="J469" i="5"/>
  <c r="J467" i="5"/>
  <c r="J466" i="5"/>
  <c r="J465" i="5"/>
  <c r="J464" i="5"/>
  <c r="J463" i="5"/>
  <c r="J462" i="5"/>
  <c r="J461" i="5"/>
  <c r="J459" i="5"/>
  <c r="J457" i="5"/>
  <c r="J455" i="5"/>
  <c r="J454" i="5" s="1"/>
  <c r="J453" i="5"/>
  <c r="J452" i="5"/>
  <c r="J451" i="5"/>
  <c r="J450" i="5" s="1"/>
  <c r="J449" i="5"/>
  <c r="J448" i="5"/>
  <c r="J447" i="5"/>
  <c r="J446" i="5" s="1"/>
  <c r="J445" i="5"/>
  <c r="J444" i="5"/>
  <c r="J443" i="5"/>
  <c r="J442" i="5" s="1"/>
  <c r="J441" i="5"/>
  <c r="J440" i="5"/>
  <c r="J439" i="5"/>
  <c r="J438" i="5" s="1"/>
  <c r="J437" i="5"/>
  <c r="J436" i="5"/>
  <c r="J435" i="5"/>
  <c r="J434" i="5" s="1"/>
  <c r="J433" i="5"/>
  <c r="J432" i="5"/>
  <c r="J431" i="5"/>
  <c r="J430" i="5" s="1"/>
  <c r="J429" i="5"/>
  <c r="J428" i="5"/>
  <c r="J425" i="5"/>
  <c r="J424" i="5"/>
  <c r="J419" i="5"/>
  <c r="J418" i="5"/>
  <c r="J417" i="5"/>
  <c r="J416" i="5" s="1"/>
  <c r="J415" i="5"/>
  <c r="J414" i="5"/>
  <c r="J413" i="5"/>
  <c r="J411" i="5"/>
  <c r="J410" i="5"/>
  <c r="J409" i="5"/>
  <c r="J407" i="5"/>
  <c r="J404" i="5"/>
  <c r="J403" i="5"/>
  <c r="J402" i="5"/>
  <c r="J401" i="5"/>
  <c r="J400" i="5"/>
  <c r="J399" i="5"/>
  <c r="J397" i="5"/>
  <c r="J396" i="5" s="1"/>
  <c r="J395" i="5"/>
  <c r="J393" i="5"/>
  <c r="J391" i="5"/>
  <c r="J390" i="5"/>
  <c r="J389" i="5"/>
  <c r="J387" i="5"/>
  <c r="J386" i="5"/>
  <c r="J385" i="5"/>
  <c r="J383" i="5"/>
  <c r="J381" i="5"/>
  <c r="J380" i="5" s="1"/>
  <c r="J377" i="5" s="1"/>
  <c r="J379" i="5"/>
  <c r="J376" i="5"/>
  <c r="J373" i="5" s="1"/>
  <c r="J372" i="5"/>
  <c r="J369" i="5"/>
  <c r="J368" i="5"/>
  <c r="J367" i="5"/>
  <c r="J366" i="5"/>
  <c r="J364" i="5"/>
  <c r="J363" i="5"/>
  <c r="J362" i="5"/>
  <c r="J359" i="5"/>
  <c r="J355" i="5"/>
  <c r="J353" i="5"/>
  <c r="J351" i="5"/>
  <c r="J350" i="5"/>
  <c r="J349" i="5"/>
  <c r="J347" i="5"/>
  <c r="J345" i="5"/>
  <c r="J344" i="5" s="1"/>
  <c r="J343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1" i="5"/>
  <c r="J310" i="5"/>
  <c r="J309" i="5"/>
  <c r="J308" i="5"/>
  <c r="J307" i="5"/>
  <c r="J313" i="5"/>
  <c r="J301" i="5"/>
  <c r="J300" i="5"/>
  <c r="J299" i="5"/>
  <c r="J298" i="5" s="1"/>
  <c r="J297" i="5"/>
  <c r="J296" i="5"/>
  <c r="J295" i="5"/>
  <c r="J294" i="5" s="1"/>
  <c r="J293" i="5"/>
  <c r="J292" i="5"/>
  <c r="J291" i="5"/>
  <c r="J289" i="5"/>
  <c r="J286" i="5" s="1"/>
  <c r="J285" i="5"/>
  <c r="J284" i="5"/>
  <c r="J283" i="5"/>
  <c r="J282" i="5" s="1"/>
  <c r="J281" i="5"/>
  <c r="J278" i="5"/>
  <c r="J277" i="5"/>
  <c r="J276" i="5"/>
  <c r="J275" i="5"/>
  <c r="J273" i="5"/>
  <c r="J272" i="5"/>
  <c r="J271" i="5"/>
  <c r="J269" i="5"/>
  <c r="J268" i="5"/>
  <c r="J267" i="5"/>
  <c r="J265" i="5"/>
  <c r="J259" i="5"/>
  <c r="J261" i="5"/>
  <c r="J257" i="5"/>
  <c r="J254" i="5"/>
  <c r="J253" i="5"/>
  <c r="J250" i="5" s="1"/>
  <c r="J249" i="5"/>
  <c r="J248" i="5"/>
  <c r="J247" i="5"/>
  <c r="J246" i="5"/>
  <c r="J245" i="5"/>
  <c r="J244" i="5"/>
  <c r="J243" i="5"/>
  <c r="J242" i="5" s="1"/>
  <c r="J240" i="5"/>
  <c r="J237" i="5"/>
  <c r="J235" i="5"/>
  <c r="J234" i="5"/>
  <c r="J233" i="5"/>
  <c r="J231" i="5"/>
  <c r="J230" i="5" s="1"/>
  <c r="J229" i="5"/>
  <c r="J227" i="5"/>
  <c r="J226" i="5" s="1"/>
  <c r="J225" i="5"/>
  <c r="J223" i="5"/>
  <c r="J222" i="5"/>
  <c r="J221" i="5"/>
  <c r="J220" i="5"/>
  <c r="J219" i="5"/>
  <c r="J215" i="5"/>
  <c r="J214" i="5"/>
  <c r="J212" i="5"/>
  <c r="J211" i="5"/>
  <c r="J210" i="5"/>
  <c r="J209" i="5"/>
  <c r="J208" i="5"/>
  <c r="J207" i="5"/>
  <c r="J206" i="5"/>
  <c r="J205" i="5"/>
  <c r="J204" i="5"/>
  <c r="J203" i="5"/>
  <c r="J202" i="5"/>
  <c r="J201" i="5"/>
  <c r="J200" i="5"/>
  <c r="J198" i="5"/>
  <c r="J197" i="5" s="1"/>
  <c r="J194" i="5"/>
  <c r="J193" i="5"/>
  <c r="J192" i="5"/>
  <c r="J191" i="5" s="1"/>
  <c r="J190" i="5"/>
  <c r="J189" i="5"/>
  <c r="J188" i="5"/>
  <c r="J187" i="5" s="1"/>
  <c r="J186" i="5"/>
  <c r="J185" i="5"/>
  <c r="J184" i="5"/>
  <c r="J183" i="5" s="1"/>
  <c r="J182" i="5"/>
  <c r="J179" i="5" s="1"/>
  <c r="J178" i="5"/>
  <c r="J177" i="5"/>
  <c r="J176" i="5"/>
  <c r="J175" i="5" s="1"/>
  <c r="J174" i="5"/>
  <c r="J171" i="5" s="1"/>
  <c r="J170" i="5"/>
  <c r="J169" i="5"/>
  <c r="J168" i="5"/>
  <c r="J166" i="5"/>
  <c r="J165" i="5"/>
  <c r="J164" i="5"/>
  <c r="J162" i="5"/>
  <c r="J161" i="5"/>
  <c r="J160" i="5"/>
  <c r="J158" i="5"/>
  <c r="J157" i="5"/>
  <c r="J156" i="5"/>
  <c r="J154" i="5"/>
  <c r="J153" i="5"/>
  <c r="J152" i="5"/>
  <c r="J150" i="5"/>
  <c r="J147" i="5" s="1"/>
  <c r="J146" i="5"/>
  <c r="J145" i="5"/>
  <c r="J144" i="5"/>
  <c r="J143" i="5" s="1"/>
  <c r="J142" i="5"/>
  <c r="J141" i="5"/>
  <c r="J140" i="5"/>
  <c r="J139" i="5" s="1"/>
  <c r="J138" i="5"/>
  <c r="J137" i="5"/>
  <c r="J136" i="5"/>
  <c r="J135" i="5" s="1"/>
  <c r="J134" i="5"/>
  <c r="J133" i="5"/>
  <c r="J132" i="5"/>
  <c r="J131" i="5" s="1"/>
  <c r="J130" i="5"/>
  <c r="J128" i="5"/>
  <c r="J127" i="5"/>
  <c r="J126" i="5"/>
  <c r="J124" i="5"/>
  <c r="J123" i="5"/>
  <c r="J122" i="5"/>
  <c r="J120" i="5"/>
  <c r="J119" i="5" s="1"/>
  <c r="J118" i="5"/>
  <c r="J117" i="5"/>
  <c r="J116" i="5"/>
  <c r="J115" i="5" s="1"/>
  <c r="J114" i="5"/>
  <c r="J113" i="5"/>
  <c r="J112" i="5"/>
  <c r="J111" i="5" s="1"/>
  <c r="J110" i="5"/>
  <c r="J109" i="5"/>
  <c r="J108" i="5"/>
  <c r="J106" i="5"/>
  <c r="J105" i="5"/>
  <c r="J104" i="5"/>
  <c r="J102" i="5"/>
  <c r="J101" i="5"/>
  <c r="J100" i="5"/>
  <c r="J98" i="5"/>
  <c r="J97" i="5"/>
  <c r="J96" i="5"/>
  <c r="J95" i="5" s="1"/>
  <c r="J92" i="5"/>
  <c r="J90" i="5"/>
  <c r="J89" i="5" s="1"/>
  <c r="J88" i="5"/>
  <c r="J87" i="5"/>
  <c r="J86" i="5"/>
  <c r="J85" i="5" s="1"/>
  <c r="J84" i="5"/>
  <c r="J83" i="5"/>
  <c r="J82" i="5"/>
  <c r="J81" i="5" s="1"/>
  <c r="J80" i="5"/>
  <c r="J77" i="5" s="1"/>
  <c r="J76" i="5"/>
  <c r="J75" i="5"/>
  <c r="J74" i="5"/>
  <c r="J73" i="5" s="1"/>
  <c r="J72" i="5"/>
  <c r="J69" i="5" s="1"/>
  <c r="J68" i="5"/>
  <c r="J67" i="5"/>
  <c r="J66" i="5"/>
  <c r="J65" i="5" s="1"/>
  <c r="J64" i="5"/>
  <c r="J63" i="5"/>
  <c r="J62" i="5"/>
  <c r="J61" i="5" s="1"/>
  <c r="J60" i="5"/>
  <c r="J59" i="5"/>
  <c r="J58" i="5"/>
  <c r="J57" i="5" s="1"/>
  <c r="J56" i="5"/>
  <c r="J55" i="5"/>
  <c r="J54" i="5"/>
  <c r="J53" i="5" s="1"/>
  <c r="J52" i="5"/>
  <c r="J51" i="5"/>
  <c r="J50" i="5"/>
  <c r="J49" i="5" s="1"/>
  <c r="J48" i="5"/>
  <c r="J46" i="5"/>
  <c r="J45" i="5"/>
  <c r="J44" i="5"/>
  <c r="J42" i="5"/>
  <c r="J41" i="5"/>
  <c r="J40" i="5"/>
  <c r="J39" i="5"/>
  <c r="J37" i="5"/>
  <c r="J36" i="5"/>
  <c r="J35" i="5"/>
  <c r="J32" i="5"/>
  <c r="J31" i="5"/>
  <c r="J30" i="5" s="1"/>
  <c r="J29" i="5"/>
  <c r="J27" i="5"/>
  <c r="J26" i="5" s="1"/>
  <c r="J25" i="5"/>
  <c r="J23" i="5"/>
  <c r="J22" i="5" s="1"/>
  <c r="J21" i="5"/>
  <c r="J20" i="5"/>
  <c r="J19" i="5"/>
  <c r="J18" i="5" s="1"/>
  <c r="J17" i="5"/>
  <c r="J16" i="5"/>
  <c r="J15" i="5"/>
  <c r="J14" i="5" s="1"/>
  <c r="J13" i="5"/>
  <c r="J12" i="5"/>
  <c r="J11" i="5"/>
  <c r="J10" i="5" s="1"/>
  <c r="J8" i="5"/>
  <c r="J7" i="5"/>
  <c r="J6" i="5"/>
  <c r="J5" i="5" s="1"/>
  <c r="J1018" i="3"/>
  <c r="J1017" i="3"/>
  <c r="J1016" i="3"/>
  <c r="J1015" i="3"/>
  <c r="J1014" i="3"/>
  <c r="J1013" i="3"/>
  <c r="J1012" i="3"/>
  <c r="J1011" i="3"/>
  <c r="J1010" i="3"/>
  <c r="J1009" i="3"/>
  <c r="J1008" i="3"/>
  <c r="J1007" i="3"/>
  <c r="J1006" i="3"/>
  <c r="J1005" i="3"/>
  <c r="J1004" i="3"/>
  <c r="J1003" i="3"/>
  <c r="J1002" i="3"/>
  <c r="J1000" i="3"/>
  <c r="J999" i="3"/>
  <c r="J998" i="3"/>
  <c r="J995" i="3" s="1"/>
  <c r="J997" i="3"/>
  <c r="J996" i="3"/>
  <c r="J994" i="3"/>
  <c r="J991" i="3" s="1"/>
  <c r="J993" i="3"/>
  <c r="J992" i="3"/>
  <c r="J990" i="3"/>
  <c r="J987" i="3" s="1"/>
  <c r="J988" i="3"/>
  <c r="J986" i="3"/>
  <c r="J984" i="3"/>
  <c r="J983" i="3" s="1"/>
  <c r="J982" i="3"/>
  <c r="J981" i="3"/>
  <c r="J980" i="3"/>
  <c r="J979" i="3" s="1"/>
  <c r="J978" i="3"/>
  <c r="J976" i="3"/>
  <c r="J975" i="3" s="1"/>
  <c r="J974" i="3"/>
  <c r="J973" i="3"/>
  <c r="J972" i="3"/>
  <c r="J971" i="3" s="1"/>
  <c r="J970" i="3"/>
  <c r="J969" i="3"/>
  <c r="J968" i="3"/>
  <c r="J967" i="3" s="1"/>
  <c r="J966" i="3"/>
  <c r="J965" i="3"/>
  <c r="J964" i="3"/>
  <c r="J963" i="3" s="1"/>
  <c r="J962" i="3"/>
  <c r="J961" i="3"/>
  <c r="J960" i="3"/>
  <c r="J959" i="3" s="1"/>
  <c r="J958" i="3"/>
  <c r="J955" i="3"/>
  <c r="J954" i="3"/>
  <c r="J953" i="3"/>
  <c r="J952" i="3"/>
  <c r="J950" i="3"/>
  <c r="J948" i="3"/>
  <c r="J947" i="3" s="1"/>
  <c r="J946" i="3"/>
  <c r="J945" i="3"/>
  <c r="J944" i="3"/>
  <c r="J943" i="3" s="1"/>
  <c r="J942" i="3"/>
  <c r="J940" i="3"/>
  <c r="J939" i="3" s="1"/>
  <c r="J938" i="3"/>
  <c r="J937" i="3"/>
  <c r="J936" i="3"/>
  <c r="J935" i="3" s="1"/>
  <c r="J934" i="3"/>
  <c r="J932" i="3"/>
  <c r="J931" i="3"/>
  <c r="J930" i="3"/>
  <c r="J929" i="3"/>
  <c r="J928" i="3"/>
  <c r="J927" i="3"/>
  <c r="J926" i="3"/>
  <c r="J923" i="3" s="1"/>
  <c r="J924" i="3"/>
  <c r="J922" i="3"/>
  <c r="J921" i="3"/>
  <c r="J920" i="3"/>
  <c r="J918" i="3"/>
  <c r="J916" i="3"/>
  <c r="J915" i="3" s="1"/>
  <c r="J914" i="3"/>
  <c r="J913" i="3"/>
  <c r="J912" i="3"/>
  <c r="J911" i="3" s="1"/>
  <c r="J910" i="3"/>
  <c r="J908" i="3"/>
  <c r="J907" i="3" s="1"/>
  <c r="J906" i="3"/>
  <c r="J904" i="3"/>
  <c r="J903" i="3"/>
  <c r="J902" i="3"/>
  <c r="J901" i="3"/>
  <c r="J900" i="3"/>
  <c r="J899" i="3"/>
  <c r="J898" i="3"/>
  <c r="J897" i="3"/>
  <c r="J896" i="3"/>
  <c r="J895" i="3"/>
  <c r="J894" i="3"/>
  <c r="J893" i="3"/>
  <c r="J892" i="3"/>
  <c r="J891" i="3"/>
  <c r="J890" i="3"/>
  <c r="J889" i="3"/>
  <c r="J888" i="3"/>
  <c r="J887" i="3"/>
  <c r="J886" i="3"/>
  <c r="J885" i="3"/>
  <c r="J884" i="3"/>
  <c r="J883" i="3"/>
  <c r="J882" i="3"/>
  <c r="J881" i="3"/>
  <c r="J880" i="3"/>
  <c r="J879" i="3"/>
  <c r="J878" i="3"/>
  <c r="J877" i="3"/>
  <c r="J876" i="3"/>
  <c r="J875" i="3"/>
  <c r="J874" i="3"/>
  <c r="J873" i="3"/>
  <c r="J872" i="3"/>
  <c r="J871" i="3"/>
  <c r="J870" i="3"/>
  <c r="J869" i="3"/>
  <c r="J868" i="3"/>
  <c r="J867" i="3"/>
  <c r="J864" i="3"/>
  <c r="J863" i="3"/>
  <c r="J862" i="3"/>
  <c r="J861" i="3"/>
  <c r="J860" i="3"/>
  <c r="J859" i="3"/>
  <c r="J858" i="3"/>
  <c r="J857" i="3"/>
  <c r="J856" i="3"/>
  <c r="J855" i="3"/>
  <c r="J854" i="3"/>
  <c r="J853" i="3"/>
  <c r="J852" i="3"/>
  <c r="J851" i="3"/>
  <c r="J850" i="3"/>
  <c r="J849" i="3"/>
  <c r="J848" i="3"/>
  <c r="J845" i="3" s="1"/>
  <c r="J846" i="3"/>
  <c r="J844" i="3"/>
  <c r="J843" i="3"/>
  <c r="J842" i="3"/>
  <c r="J840" i="3"/>
  <c r="J839" i="3"/>
  <c r="J838" i="3"/>
  <c r="J837" i="3"/>
  <c r="J836" i="3"/>
  <c r="J835" i="3"/>
  <c r="J833" i="3" s="1"/>
  <c r="J834" i="3"/>
  <c r="J832" i="3"/>
  <c r="J831" i="3"/>
  <c r="J829" i="3" s="1"/>
  <c r="J830" i="3"/>
  <c r="J828" i="3"/>
  <c r="J826" i="3"/>
  <c r="J824" i="3"/>
  <c r="J823" i="3"/>
  <c r="J822" i="3"/>
  <c r="J820" i="3"/>
  <c r="J818" i="3"/>
  <c r="J817" i="3"/>
  <c r="J816" i="3"/>
  <c r="J815" i="3"/>
  <c r="J814" i="3"/>
  <c r="J813" i="3"/>
  <c r="J812" i="3"/>
  <c r="J811" i="3"/>
  <c r="J810" i="3"/>
  <c r="J809" i="3"/>
  <c r="J808" i="3"/>
  <c r="J807" i="3"/>
  <c r="J806" i="3"/>
  <c r="J805" i="3"/>
  <c r="J804" i="3"/>
  <c r="J803" i="3"/>
  <c r="J802" i="3"/>
  <c r="J801" i="3"/>
  <c r="J800" i="3"/>
  <c r="J797" i="3"/>
  <c r="J796" i="3"/>
  <c r="J795" i="3"/>
  <c r="J794" i="3"/>
  <c r="J792" i="3"/>
  <c r="J790" i="3"/>
  <c r="J789" i="3" s="1"/>
  <c r="J788" i="3"/>
  <c r="J787" i="3"/>
  <c r="J786" i="3"/>
  <c r="J785" i="3" s="1"/>
  <c r="J784" i="3"/>
  <c r="J782" i="3"/>
  <c r="J781" i="3" s="1"/>
  <c r="J780" i="3"/>
  <c r="J779" i="3"/>
  <c r="J778" i="3"/>
  <c r="J777" i="3" s="1"/>
  <c r="J776" i="3"/>
  <c r="J774" i="3"/>
  <c r="J773" i="3"/>
  <c r="J772" i="3"/>
  <c r="J771" i="3"/>
  <c r="J770" i="3"/>
  <c r="J769" i="3"/>
  <c r="J768" i="3"/>
  <c r="J765" i="3" s="1"/>
  <c r="J766" i="3"/>
  <c r="J764" i="3"/>
  <c r="J763" i="3"/>
  <c r="J762" i="3"/>
  <c r="J760" i="3"/>
  <c r="J758" i="3"/>
  <c r="J757" i="3" s="1"/>
  <c r="J756" i="3"/>
  <c r="J755" i="3"/>
  <c r="J754" i="3"/>
  <c r="J752" i="3"/>
  <c r="J750" i="3"/>
  <c r="J749" i="3" s="1"/>
  <c r="J748" i="3"/>
  <c r="J746" i="3"/>
  <c r="J745" i="3"/>
  <c r="J744" i="3"/>
  <c r="J743" i="3"/>
  <c r="J742" i="3"/>
  <c r="J741" i="3"/>
  <c r="J740" i="3"/>
  <c r="J739" i="3"/>
  <c r="J738" i="3"/>
  <c r="J737" i="3"/>
  <c r="J736" i="3"/>
  <c r="J735" i="3"/>
  <c r="J734" i="3"/>
  <c r="J733" i="3"/>
  <c r="J732" i="3"/>
  <c r="J731" i="3"/>
  <c r="J730" i="3"/>
  <c r="J729" i="3"/>
  <c r="J728" i="3"/>
  <c r="J727" i="3"/>
  <c r="J726" i="3"/>
  <c r="J725" i="3"/>
  <c r="J724" i="3"/>
  <c r="J723" i="3"/>
  <c r="J722" i="3"/>
  <c r="J721" i="3"/>
  <c r="J720" i="3"/>
  <c r="J719" i="3"/>
  <c r="J718" i="3"/>
  <c r="J717" i="3"/>
  <c r="J716" i="3"/>
  <c r="J715" i="3"/>
  <c r="J714" i="3"/>
  <c r="J713" i="3"/>
  <c r="J712" i="3"/>
  <c r="J711" i="3"/>
  <c r="J710" i="3"/>
  <c r="J709" i="3"/>
  <c r="J706" i="3"/>
  <c r="J705" i="3"/>
  <c r="J704" i="3"/>
  <c r="J703" i="3"/>
  <c r="J702" i="3"/>
  <c r="J701" i="3"/>
  <c r="J700" i="3"/>
  <c r="J699" i="3"/>
  <c r="J698" i="3"/>
  <c r="J697" i="3"/>
  <c r="J696" i="3"/>
  <c r="J695" i="3"/>
  <c r="J694" i="3"/>
  <c r="J691" i="3" s="1"/>
  <c r="J690" i="3"/>
  <c r="J689" i="3"/>
  <c r="J688" i="3"/>
  <c r="J687" i="3" s="1"/>
  <c r="J686" i="3"/>
  <c r="J684" i="3"/>
  <c r="J683" i="3"/>
  <c r="J682" i="3"/>
  <c r="J681" i="3"/>
  <c r="J680" i="3"/>
  <c r="J679" i="3"/>
  <c r="J678" i="3"/>
  <c r="J677" i="3"/>
  <c r="J676" i="3"/>
  <c r="J675" i="3"/>
  <c r="J674" i="3"/>
  <c r="J673" i="3"/>
  <c r="J672" i="3"/>
  <c r="J671" i="3"/>
  <c r="J670" i="3"/>
  <c r="J668" i="3"/>
  <c r="J667" i="3"/>
  <c r="J666" i="3"/>
  <c r="J665" i="3"/>
  <c r="J664" i="3"/>
  <c r="J662" i="3"/>
  <c r="J659" i="3" s="1"/>
  <c r="J661" i="3"/>
  <c r="J660" i="3"/>
  <c r="J658" i="3"/>
  <c r="J657" i="3"/>
  <c r="J656" i="3"/>
  <c r="J654" i="3"/>
  <c r="J653" i="3"/>
  <c r="J652" i="3"/>
  <c r="J650" i="3"/>
  <c r="J647" i="3" s="1"/>
  <c r="J649" i="3"/>
  <c r="J648" i="3"/>
  <c r="J646" i="3"/>
  <c r="J643" i="3" s="1"/>
  <c r="J642" i="3"/>
  <c r="J641" i="3"/>
  <c r="J640" i="3"/>
  <c r="J638" i="3"/>
  <c r="J636" i="3"/>
  <c r="J635" i="3" s="1"/>
  <c r="J634" i="3"/>
  <c r="J633" i="3"/>
  <c r="J632" i="3"/>
  <c r="J631" i="3" s="1"/>
  <c r="J630" i="3"/>
  <c r="J629" i="3"/>
  <c r="J628" i="3"/>
  <c r="J627" i="3" s="1"/>
  <c r="J626" i="3"/>
  <c r="J625" i="3"/>
  <c r="J624" i="3"/>
  <c r="J623" i="3" s="1"/>
  <c r="J622" i="3"/>
  <c r="J620" i="3"/>
  <c r="J619" i="3"/>
  <c r="J618" i="3"/>
  <c r="J617" i="3"/>
  <c r="J616" i="3"/>
  <c r="J615" i="3"/>
  <c r="J614" i="3"/>
  <c r="J611" i="3" s="1"/>
  <c r="J612" i="3"/>
  <c r="J610" i="3"/>
  <c r="J609" i="3"/>
  <c r="J607" i="3" s="1"/>
  <c r="J608" i="3"/>
  <c r="J606" i="3"/>
  <c r="J605" i="3"/>
  <c r="J603" i="3" s="1"/>
  <c r="J604" i="3"/>
  <c r="J602" i="3"/>
  <c r="J600" i="3"/>
  <c r="J598" i="3"/>
  <c r="J597" i="3"/>
  <c r="J596" i="3"/>
  <c r="J594" i="3"/>
  <c r="J593" i="3"/>
  <c r="J592" i="3"/>
  <c r="J591" i="3" s="1"/>
  <c r="J590" i="3"/>
  <c r="J589" i="3"/>
  <c r="J588" i="3"/>
  <c r="J587" i="3" s="1"/>
  <c r="J586" i="3"/>
  <c r="J585" i="3"/>
  <c r="J584" i="3"/>
  <c r="J582" i="3"/>
  <c r="J581" i="3"/>
  <c r="J580" i="3"/>
  <c r="J578" i="3"/>
  <c r="J577" i="3"/>
  <c r="J576" i="3"/>
  <c r="J575" i="3" s="1"/>
  <c r="J574" i="3"/>
  <c r="J573" i="3"/>
  <c r="J572" i="3"/>
  <c r="J571" i="3" s="1"/>
  <c r="J570" i="3"/>
  <c r="J569" i="3"/>
  <c r="J568" i="3"/>
  <c r="J564" i="3"/>
  <c r="J563" i="3"/>
  <c r="J562" i="3"/>
  <c r="J560" i="3"/>
  <c r="J559" i="3"/>
  <c r="J558" i="3"/>
  <c r="J557" i="3" s="1"/>
  <c r="J556" i="3"/>
  <c r="J555" i="3"/>
  <c r="J554" i="3"/>
  <c r="J553" i="3" s="1"/>
  <c r="J552" i="3"/>
  <c r="J549" i="3"/>
  <c r="J548" i="3"/>
  <c r="J547" i="3"/>
  <c r="J546" i="3"/>
  <c r="J545" i="3"/>
  <c r="J544" i="3"/>
  <c r="J541" i="3" s="1"/>
  <c r="J542" i="3"/>
  <c r="J540" i="3"/>
  <c r="J539" i="3"/>
  <c r="J538" i="3"/>
  <c r="J536" i="3"/>
  <c r="J535" i="3"/>
  <c r="J533" i="3" s="1"/>
  <c r="J534" i="3"/>
  <c r="J532" i="3"/>
  <c r="J531" i="3"/>
  <c r="J529" i="3" s="1"/>
  <c r="J530" i="3"/>
  <c r="J528" i="3"/>
  <c r="J526" i="3"/>
  <c r="J524" i="3"/>
  <c r="J523" i="3"/>
  <c r="J522" i="3"/>
  <c r="J520" i="3"/>
  <c r="J519" i="3"/>
  <c r="J518" i="3"/>
  <c r="J517" i="3" s="1"/>
  <c r="J516" i="3"/>
  <c r="J515" i="3"/>
  <c r="J514" i="3"/>
  <c r="J513" i="3" s="1"/>
  <c r="J512" i="3"/>
  <c r="J511" i="3"/>
  <c r="J510" i="3"/>
  <c r="J508" i="3"/>
  <c r="J505" i="3"/>
  <c r="J504" i="3"/>
  <c r="J501" i="3" s="1"/>
  <c r="J500" i="3"/>
  <c r="J497" i="3"/>
  <c r="J496" i="3"/>
  <c r="J495" i="3"/>
  <c r="J494" i="3"/>
  <c r="J492" i="3"/>
  <c r="J490" i="3"/>
  <c r="J488" i="3"/>
  <c r="J487" i="3"/>
  <c r="J486" i="3"/>
  <c r="J484" i="3"/>
  <c r="J483" i="3"/>
  <c r="J482" i="3"/>
  <c r="J480" i="3"/>
  <c r="J479" i="3"/>
  <c r="J478" i="3"/>
  <c r="J476" i="3"/>
  <c r="J474" i="3"/>
  <c r="J473" i="3" s="1"/>
  <c r="J472" i="3"/>
  <c r="J471" i="3"/>
  <c r="J470" i="3"/>
  <c r="J469" i="3" s="1"/>
  <c r="J468" i="3"/>
  <c r="J466" i="3"/>
  <c r="J465" i="3" s="1"/>
  <c r="J464" i="3"/>
  <c r="J463" i="3"/>
  <c r="J462" i="3"/>
  <c r="J461" i="3" s="1"/>
  <c r="J460" i="3"/>
  <c r="J458" i="3"/>
  <c r="J457" i="3"/>
  <c r="J456" i="3"/>
  <c r="J453" i="3" s="1"/>
  <c r="J454" i="3"/>
  <c r="J452" i="3"/>
  <c r="J451" i="3"/>
  <c r="J450" i="3"/>
  <c r="J448" i="3"/>
  <c r="J447" i="3"/>
  <c r="J445" i="3" s="1"/>
  <c r="J446" i="3"/>
  <c r="J444" i="3"/>
  <c r="J443" i="3"/>
  <c r="J441" i="3" s="1"/>
  <c r="J442" i="3"/>
  <c r="J440" i="3"/>
  <c r="J439" i="3"/>
  <c r="J438" i="3"/>
  <c r="J436" i="3"/>
  <c r="J435" i="3"/>
  <c r="J434" i="3"/>
  <c r="J432" i="3"/>
  <c r="J431" i="3"/>
  <c r="J429" i="3" s="1"/>
  <c r="J430" i="3"/>
  <c r="J428" i="3"/>
  <c r="J427" i="3"/>
  <c r="J425" i="3" s="1"/>
  <c r="J426" i="3"/>
  <c r="J424" i="3"/>
  <c r="J423" i="3"/>
  <c r="J422" i="3"/>
  <c r="J418" i="3"/>
  <c r="J417" i="3"/>
  <c r="J416" i="3"/>
  <c r="J414" i="3"/>
  <c r="J413" i="3"/>
  <c r="J411" i="3" s="1"/>
  <c r="J412" i="3"/>
  <c r="J410" i="3"/>
  <c r="J409" i="3"/>
  <c r="J407" i="3" s="1"/>
  <c r="J408" i="3"/>
  <c r="J406" i="3"/>
  <c r="J403" i="3"/>
  <c r="J402" i="3"/>
  <c r="J401" i="3"/>
  <c r="J400" i="3"/>
  <c r="J399" i="3"/>
  <c r="J398" i="3"/>
  <c r="J396" i="3"/>
  <c r="J395" i="3"/>
  <c r="J394" i="3"/>
  <c r="J391" i="3" s="1"/>
  <c r="J392" i="3"/>
  <c r="J390" i="3"/>
  <c r="J389" i="3"/>
  <c r="J388" i="3"/>
  <c r="J386" i="3"/>
  <c r="J385" i="3"/>
  <c r="J384" i="3"/>
  <c r="J382" i="3"/>
  <c r="J380" i="3"/>
  <c r="J379" i="3" s="1"/>
  <c r="J378" i="3"/>
  <c r="J375" i="3"/>
  <c r="J374" i="3"/>
  <c r="J371" i="3" s="1"/>
  <c r="J370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2" i="3"/>
  <c r="J351" i="3"/>
  <c r="J350" i="3"/>
  <c r="J347" i="3" s="1"/>
  <c r="J349" i="3"/>
  <c r="J348" i="3"/>
  <c r="J346" i="3"/>
  <c r="J344" i="3"/>
  <c r="J342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4" i="3"/>
  <c r="J303" i="3"/>
  <c r="J300" i="3"/>
  <c r="J297" i="3" s="1"/>
  <c r="J299" i="3"/>
  <c r="J298" i="3"/>
  <c r="J296" i="3"/>
  <c r="J293" i="3" s="1"/>
  <c r="J295" i="3"/>
  <c r="J294" i="3"/>
  <c r="J292" i="3"/>
  <c r="J289" i="3" s="1"/>
  <c r="J291" i="3"/>
  <c r="J290" i="3"/>
  <c r="J288" i="3"/>
  <c r="J285" i="3" s="1"/>
  <c r="J284" i="3"/>
  <c r="J283" i="3"/>
  <c r="J282" i="3"/>
  <c r="J281" i="3" s="1"/>
  <c r="J280" i="3"/>
  <c r="J277" i="3" s="1"/>
  <c r="J276" i="3"/>
  <c r="J275" i="3"/>
  <c r="J274" i="3"/>
  <c r="J273" i="3" s="1"/>
  <c r="J272" i="3"/>
  <c r="J271" i="3"/>
  <c r="J270" i="3"/>
  <c r="J269" i="3" s="1"/>
  <c r="J268" i="3"/>
  <c r="J267" i="3"/>
  <c r="J266" i="3"/>
  <c r="J265" i="3" s="1"/>
  <c r="J264" i="3"/>
  <c r="J262" i="3"/>
  <c r="J261" i="3"/>
  <c r="J260" i="3"/>
  <c r="J257" i="3"/>
  <c r="J256" i="3"/>
  <c r="J253" i="3"/>
  <c r="J252" i="3"/>
  <c r="J249" i="3"/>
  <c r="J248" i="3"/>
  <c r="J247" i="3"/>
  <c r="J246" i="3"/>
  <c r="J245" i="3" s="1"/>
  <c r="J244" i="3"/>
  <c r="J243" i="3"/>
  <c r="J242" i="3"/>
  <c r="J241" i="3" s="1"/>
  <c r="J240" i="3"/>
  <c r="J239" i="3"/>
  <c r="J238" i="3"/>
  <c r="J237" i="3" s="1"/>
  <c r="J236" i="3"/>
  <c r="J234" i="3"/>
  <c r="J233" i="3" s="1"/>
  <c r="J232" i="3"/>
  <c r="J230" i="3"/>
  <c r="J229" i="3"/>
  <c r="J228" i="3"/>
  <c r="J226" i="3"/>
  <c r="J225" i="3" s="1"/>
  <c r="J224" i="3"/>
  <c r="J222" i="3"/>
  <c r="J221" i="3" s="1"/>
  <c r="J220" i="3"/>
  <c r="J219" i="3"/>
  <c r="J218" i="3"/>
  <c r="J217" i="3" s="1"/>
  <c r="J216" i="3"/>
  <c r="J215" i="3"/>
  <c r="J214" i="3"/>
  <c r="J213" i="3"/>
  <c r="J212" i="3"/>
  <c r="J211" i="3"/>
  <c r="J210" i="3"/>
  <c r="J209" i="3" s="1"/>
  <c r="J208" i="3"/>
  <c r="J207" i="3"/>
  <c r="J206" i="3"/>
  <c r="J205" i="3" s="1"/>
  <c r="J204" i="3"/>
  <c r="J203" i="3"/>
  <c r="J202" i="3"/>
  <c r="J201" i="3" s="1"/>
  <c r="J200" i="3"/>
  <c r="J198" i="3"/>
  <c r="J197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79" i="3" s="1"/>
  <c r="J178" i="3"/>
  <c r="J177" i="3"/>
  <c r="J176" i="3"/>
  <c r="J175" i="3" s="1"/>
  <c r="J174" i="3"/>
  <c r="J171" i="3" s="1"/>
  <c r="J170" i="3"/>
  <c r="J169" i="3"/>
  <c r="J168" i="3"/>
  <c r="J167" i="3" s="1"/>
  <c r="J166" i="3"/>
  <c r="J165" i="3"/>
  <c r="J164" i="3"/>
  <c r="J163" i="3" s="1"/>
  <c r="J162" i="3"/>
  <c r="J161" i="3"/>
  <c r="J160" i="3"/>
  <c r="J159" i="3" s="1"/>
  <c r="J158" i="3"/>
  <c r="J157" i="3"/>
  <c r="J156" i="3"/>
  <c r="J154" i="3"/>
  <c r="J153" i="3"/>
  <c r="J152" i="3"/>
  <c r="J150" i="3"/>
  <c r="J147" i="3" s="1"/>
  <c r="J146" i="3"/>
  <c r="J145" i="3"/>
  <c r="J144" i="3"/>
  <c r="J142" i="3"/>
  <c r="J141" i="3"/>
  <c r="J140" i="3"/>
  <c r="J138" i="3"/>
  <c r="J137" i="3"/>
  <c r="J136" i="3"/>
  <c r="J135" i="3" s="1"/>
  <c r="J134" i="3"/>
  <c r="J133" i="3"/>
  <c r="J132" i="3"/>
  <c r="J131" i="3" s="1"/>
  <c r="J130" i="3"/>
  <c r="J127" i="3" s="1"/>
  <c r="J128" i="3"/>
  <c r="J126" i="3"/>
  <c r="J124" i="3"/>
  <c r="J123" i="3" s="1"/>
  <c r="J122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2" i="3"/>
  <c r="J90" i="3"/>
  <c r="J89" i="3" s="1"/>
  <c r="J88" i="3"/>
  <c r="J87" i="3"/>
  <c r="J86" i="3"/>
  <c r="J84" i="3"/>
  <c r="J83" i="3"/>
  <c r="J82" i="3"/>
  <c r="J81" i="3" s="1"/>
  <c r="J80" i="3"/>
  <c r="J77" i="3" s="1"/>
  <c r="J76" i="3"/>
  <c r="J73" i="3" s="1"/>
  <c r="J75" i="3"/>
  <c r="J74" i="3"/>
  <c r="J72" i="3"/>
  <c r="J69" i="3" s="1"/>
  <c r="J68" i="3"/>
  <c r="J67" i="3"/>
  <c r="J66" i="3"/>
  <c r="J64" i="3"/>
  <c r="J63" i="3"/>
  <c r="J62" i="3"/>
  <c r="J60" i="3"/>
  <c r="J59" i="3"/>
  <c r="J58" i="3"/>
  <c r="J57" i="3" s="1"/>
  <c r="J56" i="3"/>
  <c r="J55" i="3"/>
  <c r="J54" i="3"/>
  <c r="J53" i="3" s="1"/>
  <c r="J52" i="3"/>
  <c r="J51" i="3"/>
  <c r="J50" i="3"/>
  <c r="J48" i="3"/>
  <c r="J46" i="3"/>
  <c r="J45" i="3" s="1"/>
  <c r="J44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6" i="3"/>
  <c r="J25" i="3"/>
  <c r="J24" i="3"/>
  <c r="J22" i="3"/>
  <c r="J20" i="3"/>
  <c r="J19" i="3"/>
  <c r="J18" i="3"/>
  <c r="J17" i="3" s="1"/>
  <c r="J16" i="3"/>
  <c r="J15" i="3"/>
  <c r="J14" i="3"/>
  <c r="J13" i="3" s="1"/>
  <c r="J12" i="3"/>
  <c r="J11" i="3"/>
  <c r="J10" i="3"/>
  <c r="J8" i="3"/>
  <c r="J7" i="3"/>
  <c r="J6" i="3"/>
  <c r="J1021" i="2"/>
  <c r="J1020" i="2"/>
  <c r="J1019" i="2"/>
  <c r="J1018" i="2"/>
  <c r="J1017" i="2"/>
  <c r="J1016" i="2"/>
  <c r="J1015" i="2"/>
  <c r="J1014" i="2"/>
  <c r="J1013" i="2"/>
  <c r="J1012" i="2"/>
  <c r="J1011" i="2"/>
  <c r="J1010" i="2"/>
  <c r="J1009" i="2"/>
  <c r="J1008" i="2"/>
  <c r="J1007" i="2"/>
  <c r="J1006" i="2"/>
  <c r="J1005" i="2"/>
  <c r="J1003" i="2"/>
  <c r="J1002" i="2"/>
  <c r="J1001" i="2"/>
  <c r="J1000" i="2"/>
  <c r="J999" i="2"/>
  <c r="J998" i="2"/>
  <c r="J997" i="2"/>
  <c r="J996" i="2"/>
  <c r="J995" i="2"/>
  <c r="J994" i="2"/>
  <c r="J993" i="2"/>
  <c r="J991" i="2"/>
  <c r="J989" i="2"/>
  <c r="J987" i="2"/>
  <c r="J986" i="2" s="1"/>
  <c r="J985" i="2"/>
  <c r="J984" i="2"/>
  <c r="J983" i="2"/>
  <c r="J982" i="2"/>
  <c r="J981" i="2"/>
  <c r="J979" i="2"/>
  <c r="J978" i="2" s="1"/>
  <c r="J977" i="2"/>
  <c r="J976" i="2"/>
  <c r="J975" i="2"/>
  <c r="J973" i="2"/>
  <c r="J972" i="2"/>
  <c r="J971" i="2"/>
  <c r="J969" i="2"/>
  <c r="J968" i="2"/>
  <c r="J967" i="2"/>
  <c r="J965" i="2"/>
  <c r="J964" i="2"/>
  <c r="J963" i="2"/>
  <c r="J961" i="2"/>
  <c r="J958" i="2" s="1"/>
  <c r="J957" i="2"/>
  <c r="J956" i="2"/>
  <c r="J955" i="2"/>
  <c r="J954" i="2" s="1"/>
  <c r="J953" i="2"/>
  <c r="J951" i="2"/>
  <c r="J950" i="2"/>
  <c r="J949" i="2"/>
  <c r="J948" i="2"/>
  <c r="J947" i="2"/>
  <c r="J946" i="2"/>
  <c r="J945" i="2"/>
  <c r="J943" i="2"/>
  <c r="J941" i="2"/>
  <c r="J940" i="2"/>
  <c r="J939" i="2"/>
  <c r="J937" i="2"/>
  <c r="J935" i="2"/>
  <c r="J934" i="2" s="1"/>
  <c r="J933" i="2"/>
  <c r="J932" i="2"/>
  <c r="J931" i="2"/>
  <c r="J930" i="2" s="1"/>
  <c r="J929" i="2"/>
  <c r="J927" i="2"/>
  <c r="J926" i="2" s="1"/>
  <c r="J925" i="2"/>
  <c r="J924" i="2"/>
  <c r="J923" i="2"/>
  <c r="J922" i="2" s="1"/>
  <c r="J921" i="2"/>
  <c r="J919" i="2"/>
  <c r="J918" i="2"/>
  <c r="J917" i="2"/>
  <c r="J916" i="2"/>
  <c r="J915" i="2"/>
  <c r="J914" i="2"/>
  <c r="J913" i="2"/>
  <c r="J911" i="2"/>
  <c r="J909" i="2"/>
  <c r="J907" i="2"/>
  <c r="J906" i="2" s="1"/>
  <c r="J905" i="2"/>
  <c r="J904" i="2"/>
  <c r="J903" i="2"/>
  <c r="J902" i="2" s="1"/>
  <c r="J901" i="2"/>
  <c r="J900" i="2"/>
  <c r="J899" i="2"/>
  <c r="J898" i="2" s="1"/>
  <c r="J897" i="2"/>
  <c r="J896" i="2"/>
  <c r="J895" i="2"/>
  <c r="J894" i="2" s="1"/>
  <c r="J893" i="2"/>
  <c r="J892" i="2"/>
  <c r="J891" i="2"/>
  <c r="J890" i="2" s="1"/>
  <c r="J889" i="2"/>
  <c r="J888" i="2"/>
  <c r="J887" i="2"/>
  <c r="J886" i="2" s="1"/>
  <c r="J885" i="2"/>
  <c r="J884" i="2"/>
  <c r="J883" i="2"/>
  <c r="J882" i="2" s="1"/>
  <c r="J881" i="2"/>
  <c r="J880" i="2"/>
  <c r="J879" i="2"/>
  <c r="J878" i="2" s="1"/>
  <c r="J877" i="2"/>
  <c r="J876" i="2"/>
  <c r="J875" i="2"/>
  <c r="J874" i="2" s="1"/>
  <c r="J873" i="2"/>
  <c r="J872" i="2"/>
  <c r="J871" i="2"/>
  <c r="J870" i="2" s="1"/>
  <c r="J867" i="2"/>
  <c r="J866" i="2"/>
  <c r="J865" i="2"/>
  <c r="J864" i="2" s="1"/>
  <c r="J863" i="2"/>
  <c r="J862" i="2"/>
  <c r="J861" i="2"/>
  <c r="J860" i="2" s="1"/>
  <c r="J859" i="2"/>
  <c r="J858" i="2"/>
  <c r="J857" i="2"/>
  <c r="J856" i="2" s="1"/>
  <c r="J855" i="2"/>
  <c r="J854" i="2"/>
  <c r="J853" i="2"/>
  <c r="J852" i="2" s="1"/>
  <c r="J851" i="2"/>
  <c r="J849" i="2"/>
  <c r="J848" i="2" s="1"/>
  <c r="J847" i="2"/>
  <c r="J846" i="2"/>
  <c r="J845" i="2"/>
  <c r="J844" i="2" s="1"/>
  <c r="J843" i="2"/>
  <c r="J842" i="2"/>
  <c r="J841" i="2"/>
  <c r="J840" i="2"/>
  <c r="J839" i="2"/>
  <c r="J838" i="2"/>
  <c r="J837" i="2"/>
  <c r="J836" i="2" s="1"/>
  <c r="J835" i="2"/>
  <c r="J834" i="2"/>
  <c r="J833" i="2"/>
  <c r="J832" i="2" s="1"/>
  <c r="J831" i="2"/>
  <c r="J829" i="2"/>
  <c r="J828" i="2"/>
  <c r="J827" i="2"/>
  <c r="J826" i="2"/>
  <c r="J825" i="2"/>
  <c r="J824" i="2"/>
  <c r="J823" i="2"/>
  <c r="J821" i="2"/>
  <c r="J819" i="2"/>
  <c r="J818" i="2"/>
  <c r="J817" i="2"/>
  <c r="J815" i="2"/>
  <c r="J814" i="2"/>
  <c r="J813" i="2"/>
  <c r="J811" i="2"/>
  <c r="J810" i="2"/>
  <c r="J809" i="2"/>
  <c r="J807" i="2"/>
  <c r="J806" i="2"/>
  <c r="J805" i="2"/>
  <c r="J803" i="2"/>
  <c r="J800" i="2" s="1"/>
  <c r="J799" i="2"/>
  <c r="J798" i="2"/>
  <c r="J797" i="2"/>
  <c r="J796" i="2" s="1"/>
  <c r="J795" i="2"/>
  <c r="J793" i="2"/>
  <c r="J792" i="2"/>
  <c r="J791" i="2"/>
  <c r="J790" i="2"/>
  <c r="J789" i="2"/>
  <c r="J788" i="2"/>
  <c r="J787" i="2"/>
  <c r="J785" i="2"/>
  <c r="J784" i="2"/>
  <c r="J783" i="2"/>
  <c r="J782" i="2"/>
  <c r="J781" i="2"/>
  <c r="J779" i="2"/>
  <c r="J777" i="2"/>
  <c r="J776" i="2" s="1"/>
  <c r="J775" i="2"/>
  <c r="J774" i="2"/>
  <c r="J773" i="2"/>
  <c r="J772" i="2" s="1"/>
  <c r="J771" i="2"/>
  <c r="J769" i="2"/>
  <c r="J768" i="2" s="1"/>
  <c r="J767" i="2"/>
  <c r="J766" i="2"/>
  <c r="J765" i="2"/>
  <c r="J764" i="2" s="1"/>
  <c r="J763" i="2"/>
  <c r="J761" i="2"/>
  <c r="J760" i="2"/>
  <c r="J759" i="2"/>
  <c r="J758" i="2"/>
  <c r="J757" i="2"/>
  <c r="J756" i="2"/>
  <c r="J755" i="2"/>
  <c r="J753" i="2"/>
  <c r="J752" i="2"/>
  <c r="J751" i="2"/>
  <c r="J749" i="2"/>
  <c r="J748" i="2" s="1"/>
  <c r="J747" i="2"/>
  <c r="J746" i="2"/>
  <c r="J745" i="2"/>
  <c r="J744" i="2" s="1"/>
  <c r="J743" i="2"/>
  <c r="J742" i="2"/>
  <c r="J741" i="2"/>
  <c r="J740" i="2" s="1"/>
  <c r="J739" i="2"/>
  <c r="J738" i="2"/>
  <c r="J737" i="2"/>
  <c r="J736" i="2" s="1"/>
  <c r="J735" i="2"/>
  <c r="J734" i="2"/>
  <c r="J733" i="2"/>
  <c r="J732" i="2" s="1"/>
  <c r="J731" i="2"/>
  <c r="J730" i="2"/>
  <c r="J729" i="2"/>
  <c r="J728" i="2" s="1"/>
  <c r="J727" i="2"/>
  <c r="J726" i="2"/>
  <c r="J725" i="2"/>
  <c r="J723" i="2"/>
  <c r="J722" i="2"/>
  <c r="J721" i="2"/>
  <c r="J719" i="2"/>
  <c r="J718" i="2"/>
  <c r="J717" i="2"/>
  <c r="J715" i="2"/>
  <c r="J714" i="2"/>
  <c r="J713" i="2"/>
  <c r="J709" i="2"/>
  <c r="J708" i="2"/>
  <c r="J707" i="2"/>
  <c r="J705" i="2"/>
  <c r="J704" i="2"/>
  <c r="J703" i="2"/>
  <c r="J701" i="2"/>
  <c r="J700" i="2"/>
  <c r="J699" i="2"/>
  <c r="J697" i="2"/>
  <c r="J694" i="2"/>
  <c r="J693" i="2"/>
  <c r="J692" i="2"/>
  <c r="J691" i="2"/>
  <c r="J690" i="2"/>
  <c r="J689" i="2"/>
  <c r="J687" i="2"/>
  <c r="J686" i="2" s="1"/>
  <c r="J685" i="2"/>
  <c r="J684" i="2"/>
  <c r="J683" i="2"/>
  <c r="J682" i="2" s="1"/>
  <c r="J681" i="2"/>
  <c r="J680" i="2"/>
  <c r="J679" i="2"/>
  <c r="J678" i="2" s="1"/>
  <c r="J677" i="2"/>
  <c r="J676" i="2"/>
  <c r="J675" i="2"/>
  <c r="J673" i="2"/>
  <c r="J671" i="2"/>
  <c r="J669" i="2"/>
  <c r="J668" i="2"/>
  <c r="J667" i="2"/>
  <c r="J665" i="2"/>
  <c r="J664" i="2"/>
  <c r="J663" i="2"/>
  <c r="J661" i="2"/>
  <c r="J660" i="2"/>
  <c r="J659" i="2"/>
  <c r="J657" i="2"/>
  <c r="J656" i="2"/>
  <c r="J655" i="2"/>
  <c r="J653" i="2"/>
  <c r="J652" i="2"/>
  <c r="J651" i="2"/>
  <c r="J649" i="2"/>
  <c r="J646" i="2"/>
  <c r="J645" i="2"/>
  <c r="J644" i="2"/>
  <c r="J643" i="2"/>
  <c r="J642" i="2"/>
  <c r="J641" i="2"/>
  <c r="J639" i="2"/>
  <c r="J638" i="2" s="1"/>
  <c r="J637" i="2"/>
  <c r="J636" i="2"/>
  <c r="J635" i="2"/>
  <c r="J634" i="2" s="1"/>
  <c r="J633" i="2"/>
  <c r="J632" i="2"/>
  <c r="J631" i="2"/>
  <c r="J630" i="2" s="1"/>
  <c r="J629" i="2"/>
  <c r="J628" i="2"/>
  <c r="J627" i="2"/>
  <c r="J626" i="2" s="1"/>
  <c r="J625" i="2"/>
  <c r="J623" i="2"/>
  <c r="J621" i="2"/>
  <c r="J620" i="2"/>
  <c r="J619" i="2"/>
  <c r="J617" i="2"/>
  <c r="J615" i="2"/>
  <c r="J614" i="2" s="1"/>
  <c r="J613" i="2"/>
  <c r="J612" i="2"/>
  <c r="J611" i="2"/>
  <c r="J610" i="2" s="1"/>
  <c r="J609" i="2"/>
  <c r="J608" i="2"/>
  <c r="J607" i="2"/>
  <c r="J606" i="2" s="1"/>
  <c r="J605" i="2"/>
  <c r="J603" i="2"/>
  <c r="J602" i="2"/>
  <c r="J601" i="2"/>
  <c r="J600" i="2"/>
  <c r="J599" i="2"/>
  <c r="J598" i="2"/>
  <c r="J597" i="2"/>
  <c r="J596" i="2"/>
  <c r="J595" i="2"/>
  <c r="J594" i="2"/>
  <c r="J593" i="2"/>
  <c r="J592" i="2"/>
  <c r="J591" i="2"/>
  <c r="J590" i="2"/>
  <c r="J589" i="2"/>
  <c r="J588" i="2"/>
  <c r="J587" i="2"/>
  <c r="J586" i="2"/>
  <c r="J585" i="2"/>
  <c r="J584" i="2"/>
  <c r="J583" i="2"/>
  <c r="J582" i="2"/>
  <c r="J581" i="2"/>
  <c r="J580" i="2"/>
  <c r="J579" i="2"/>
  <c r="J578" i="2"/>
  <c r="J577" i="2"/>
  <c r="J576" i="2"/>
  <c r="J575" i="2"/>
  <c r="J574" i="2"/>
  <c r="J573" i="2"/>
  <c r="J572" i="2"/>
  <c r="J571" i="2"/>
  <c r="J570" i="2"/>
  <c r="J567" i="2"/>
  <c r="J566" i="2"/>
  <c r="J565" i="2"/>
  <c r="J564" i="2"/>
  <c r="J563" i="2"/>
  <c r="J562" i="2"/>
  <c r="J561" i="2"/>
  <c r="J560" i="2"/>
  <c r="J559" i="2"/>
  <c r="J558" i="2"/>
  <c r="J557" i="2"/>
  <c r="J556" i="2"/>
  <c r="J555" i="2"/>
  <c r="J552" i="2"/>
  <c r="J551" i="2"/>
  <c r="J550" i="2"/>
  <c r="J549" i="2"/>
  <c r="J547" i="2"/>
  <c r="J545" i="2"/>
  <c r="J544" i="2" s="1"/>
  <c r="J543" i="2"/>
  <c r="J542" i="2"/>
  <c r="J541" i="2"/>
  <c r="J540" i="2" s="1"/>
  <c r="J539" i="2"/>
  <c r="J538" i="2"/>
  <c r="J537" i="2"/>
  <c r="J536" i="2" s="1"/>
  <c r="J535" i="2"/>
  <c r="J534" i="2"/>
  <c r="J533" i="2"/>
  <c r="J532" i="2" s="1"/>
  <c r="J531" i="2"/>
  <c r="J529" i="2"/>
  <c r="J528" i="2"/>
  <c r="J527" i="2"/>
  <c r="J526" i="2"/>
  <c r="J525" i="2"/>
  <c r="J524" i="2"/>
  <c r="J523" i="2"/>
  <c r="J522" i="2"/>
  <c r="J521" i="2"/>
  <c r="J520" i="2"/>
  <c r="J519" i="2"/>
  <c r="J518" i="2"/>
  <c r="J517" i="2"/>
  <c r="J516" i="2"/>
  <c r="J515" i="2"/>
  <c r="J514" i="2"/>
  <c r="J513" i="2"/>
  <c r="J512" i="2"/>
  <c r="J511" i="2"/>
  <c r="J508" i="2" s="1"/>
  <c r="J507" i="2"/>
  <c r="J504" i="2"/>
  <c r="J503" i="2"/>
  <c r="J500" i="2" s="1"/>
  <c r="J499" i="2"/>
  <c r="J498" i="2"/>
  <c r="J497" i="2"/>
  <c r="J496" i="2" s="1"/>
  <c r="J495" i="2"/>
  <c r="J493" i="2"/>
  <c r="J492" i="2" s="1"/>
  <c r="J491" i="2"/>
  <c r="J490" i="2"/>
  <c r="J489" i="2"/>
  <c r="J488" i="2" s="1"/>
  <c r="J487" i="2"/>
  <c r="J486" i="2"/>
  <c r="J485" i="2"/>
  <c r="J484" i="2" s="1"/>
  <c r="J483" i="2"/>
  <c r="J482" i="2"/>
  <c r="J481" i="2"/>
  <c r="J480" i="2" s="1"/>
  <c r="J479" i="2"/>
  <c r="J477" i="2"/>
  <c r="J476" i="2"/>
  <c r="J475" i="2"/>
  <c r="J474" i="2"/>
  <c r="J473" i="2"/>
  <c r="J472" i="2"/>
  <c r="J471" i="2"/>
  <c r="J469" i="2"/>
  <c r="J468" i="2" s="1"/>
  <c r="J467" i="2"/>
  <c r="J466" i="2"/>
  <c r="J465" i="2"/>
  <c r="J464" i="2" s="1"/>
  <c r="J463" i="2"/>
  <c r="J461" i="2"/>
  <c r="J459" i="2"/>
  <c r="J457" i="2"/>
  <c r="J456" i="2" s="1"/>
  <c r="J455" i="2"/>
  <c r="J454" i="2"/>
  <c r="J453" i="2"/>
  <c r="J452" i="2" s="1"/>
  <c r="J451" i="2"/>
  <c r="J450" i="2"/>
  <c r="J449" i="2"/>
  <c r="J448" i="2" s="1"/>
  <c r="J447" i="2"/>
  <c r="J446" i="2"/>
  <c r="J445" i="2"/>
  <c r="J444" i="2" s="1"/>
  <c r="J443" i="2"/>
  <c r="J442" i="2"/>
  <c r="J441" i="2"/>
  <c r="J440" i="2" s="1"/>
  <c r="J439" i="2"/>
  <c r="J438" i="2"/>
  <c r="J437" i="2"/>
  <c r="J436" i="2" s="1"/>
  <c r="J435" i="2"/>
  <c r="J434" i="2"/>
  <c r="J433" i="2"/>
  <c r="J432" i="2" s="1"/>
  <c r="J431" i="2"/>
  <c r="J430" i="2"/>
  <c r="J429" i="2"/>
  <c r="J428" i="2" s="1"/>
  <c r="J427" i="2"/>
  <c r="J426" i="2"/>
  <c r="J425" i="2"/>
  <c r="J424" i="2" s="1"/>
  <c r="J421" i="2"/>
  <c r="J420" i="2"/>
  <c r="J419" i="2"/>
  <c r="J418" i="2" s="1"/>
  <c r="J417" i="2"/>
  <c r="J416" i="2"/>
  <c r="J415" i="2"/>
  <c r="J414" i="2" s="1"/>
  <c r="J413" i="2"/>
  <c r="J412" i="2"/>
  <c r="J411" i="2"/>
  <c r="J410" i="2" s="1"/>
  <c r="J409" i="2"/>
  <c r="J406" i="2"/>
  <c r="J405" i="2"/>
  <c r="J404" i="2"/>
  <c r="J403" i="2"/>
  <c r="J401" i="2"/>
  <c r="J399" i="2"/>
  <c r="J398" i="2" s="1"/>
  <c r="J397" i="2"/>
  <c r="J395" i="2"/>
  <c r="J394" i="2" s="1"/>
  <c r="J393" i="2"/>
  <c r="J392" i="2"/>
  <c r="J391" i="2"/>
  <c r="J390" i="2" s="1"/>
  <c r="J389" i="2"/>
  <c r="J388" i="2"/>
  <c r="J387" i="2"/>
  <c r="J386" i="2" s="1"/>
  <c r="J385" i="2"/>
  <c r="J383" i="2"/>
  <c r="J382" i="2"/>
  <c r="J381" i="2"/>
  <c r="J378" i="2" s="1"/>
  <c r="J377" i="2"/>
  <c r="J374" i="2"/>
  <c r="J373" i="2"/>
  <c r="J370" i="2" s="1"/>
  <c r="J369" i="2"/>
  <c r="J368" i="2"/>
  <c r="J367" i="2"/>
  <c r="J366" i="2" s="1"/>
  <c r="J365" i="2"/>
  <c r="J364" i="2"/>
  <c r="J363" i="2"/>
  <c r="J361" i="2"/>
  <c r="J360" i="2"/>
  <c r="J359" i="2"/>
  <c r="J358" i="2" s="1"/>
  <c r="J357" i="2"/>
  <c r="J355" i="2"/>
  <c r="J354" i="2" s="1"/>
  <c r="J353" i="2"/>
  <c r="J352" i="2"/>
  <c r="J351" i="2"/>
  <c r="J350" i="2" s="1"/>
  <c r="J349" i="2"/>
  <c r="J347" i="2"/>
  <c r="J346" i="2"/>
  <c r="J345" i="2"/>
  <c r="J343" i="2"/>
  <c r="J342" i="2" s="1"/>
  <c r="J341" i="2"/>
  <c r="J340" i="2"/>
  <c r="J339" i="2"/>
  <c r="J338" i="2" s="1"/>
  <c r="J337" i="2"/>
  <c r="J336" i="2"/>
  <c r="J335" i="2"/>
  <c r="J334" i="2" s="1"/>
  <c r="J333" i="2"/>
  <c r="J332" i="2"/>
  <c r="J331" i="2"/>
  <c r="J330" i="2" s="1"/>
  <c r="J329" i="2"/>
  <c r="J328" i="2"/>
  <c r="J327" i="2"/>
  <c r="J325" i="2"/>
  <c r="J324" i="2"/>
  <c r="J323" i="2"/>
  <c r="J321" i="2"/>
  <c r="J320" i="2"/>
  <c r="J319" i="2"/>
  <c r="J317" i="2"/>
  <c r="J316" i="2"/>
  <c r="J315" i="2"/>
  <c r="J313" i="2"/>
  <c r="J312" i="2"/>
  <c r="J311" i="2"/>
  <c r="J309" i="2"/>
  <c r="J307" i="2"/>
  <c r="J303" i="2"/>
  <c r="J302" i="2"/>
  <c r="J301" i="2"/>
  <c r="J299" i="2"/>
  <c r="J298" i="2"/>
  <c r="J297" i="2"/>
  <c r="J295" i="2"/>
  <c r="J294" i="2"/>
  <c r="J293" i="2"/>
  <c r="J291" i="2"/>
  <c r="J288" i="2"/>
  <c r="J287" i="2"/>
  <c r="J286" i="2"/>
  <c r="J285" i="2"/>
  <c r="J284" i="2"/>
  <c r="J283" i="2"/>
  <c r="J280" i="2"/>
  <c r="J279" i="2"/>
  <c r="J278" i="2"/>
  <c r="J277" i="2"/>
  <c r="J275" i="2"/>
  <c r="J274" i="2"/>
  <c r="J273" i="2"/>
  <c r="J271" i="2"/>
  <c r="J270" i="2"/>
  <c r="J269" i="2"/>
  <c r="J267" i="2"/>
  <c r="J265" i="2"/>
  <c r="J264" i="2" s="1"/>
  <c r="J263" i="2"/>
  <c r="J250" i="2"/>
  <c r="J249" i="2"/>
  <c r="J248" i="2" s="1"/>
  <c r="J247" i="2"/>
  <c r="J246" i="2"/>
  <c r="J245" i="2"/>
  <c r="J242" i="2"/>
  <c r="J241" i="2"/>
  <c r="J240" i="2"/>
  <c r="J238" i="2"/>
  <c r="J236" i="2"/>
  <c r="J234" i="2"/>
  <c r="J232" i="2"/>
  <c r="J231" i="2" s="1"/>
  <c r="J230" i="2"/>
  <c r="J228" i="2"/>
  <c r="J227" i="2"/>
  <c r="J226" i="2"/>
  <c r="J224" i="2"/>
  <c r="J223" i="2" s="1"/>
  <c r="J222" i="2"/>
  <c r="J221" i="2"/>
  <c r="J220" i="2"/>
  <c r="J219" i="2" s="1"/>
  <c r="J218" i="2"/>
  <c r="J217" i="2"/>
  <c r="J216" i="2"/>
  <c r="J215" i="2"/>
  <c r="J214" i="2"/>
  <c r="J213" i="2"/>
  <c r="J212" i="2"/>
  <c r="J210" i="2"/>
  <c r="J209" i="2"/>
  <c r="J208" i="2"/>
  <c r="J206" i="2"/>
  <c r="J205" i="2"/>
  <c r="J204" i="2"/>
  <c r="J202" i="2"/>
  <c r="J200" i="2"/>
  <c r="J195" i="2"/>
  <c r="J194" i="2"/>
  <c r="J193" i="2"/>
  <c r="J191" i="2"/>
  <c r="J190" i="2"/>
  <c r="J189" i="2"/>
  <c r="J187" i="2"/>
  <c r="J186" i="2"/>
  <c r="J185" i="2"/>
  <c r="J183" i="2"/>
  <c r="J180" i="2"/>
  <c r="J179" i="2"/>
  <c r="J178" i="2"/>
  <c r="J177" i="2"/>
  <c r="J176" i="2"/>
  <c r="J175" i="2"/>
  <c r="J172" i="2"/>
  <c r="J171" i="2"/>
  <c r="J170" i="2"/>
  <c r="J169" i="2"/>
  <c r="J167" i="2"/>
  <c r="J166" i="2"/>
  <c r="J165" i="2"/>
  <c r="J163" i="2"/>
  <c r="J162" i="2"/>
  <c r="J161" i="2"/>
  <c r="J159" i="2"/>
  <c r="J158" i="2"/>
  <c r="J157" i="2"/>
  <c r="J155" i="2"/>
  <c r="J154" i="2"/>
  <c r="J153" i="2"/>
  <c r="J151" i="2"/>
  <c r="J141" i="2"/>
  <c r="J140" i="2"/>
  <c r="J139" i="2"/>
  <c r="J138" i="2"/>
  <c r="J137" i="2"/>
  <c r="J136" i="2"/>
  <c r="J135" i="2"/>
  <c r="J134" i="2"/>
  <c r="J133" i="2"/>
  <c r="J132" i="2"/>
  <c r="J131" i="2"/>
  <c r="J129" i="2"/>
  <c r="J128" i="2" s="1"/>
  <c r="J127" i="2"/>
  <c r="J125" i="2"/>
  <c r="J123" i="2"/>
  <c r="J121" i="2"/>
  <c r="J120" i="2" s="1"/>
  <c r="J119" i="2"/>
  <c r="J118" i="2"/>
  <c r="J117" i="2"/>
  <c r="J116" i="2" s="1"/>
  <c r="J115" i="2"/>
  <c r="J114" i="2"/>
  <c r="J113" i="2"/>
  <c r="J112" i="2" s="1"/>
  <c r="J111" i="2"/>
  <c r="J110" i="2"/>
  <c r="J109" i="2"/>
  <c r="J108" i="2" s="1"/>
  <c r="J107" i="2"/>
  <c r="J106" i="2"/>
  <c r="J105" i="2"/>
  <c r="J104" i="2" s="1"/>
  <c r="J103" i="2"/>
  <c r="J102" i="2"/>
  <c r="J101" i="2"/>
  <c r="J100" i="2" s="1"/>
  <c r="J99" i="2"/>
  <c r="J98" i="2"/>
  <c r="J97" i="2"/>
  <c r="J96" i="2" s="1"/>
  <c r="J91" i="2"/>
  <c r="J89" i="2"/>
  <c r="J88" i="2"/>
  <c r="J87" i="2"/>
  <c r="J86" i="2"/>
  <c r="J85" i="2"/>
  <c r="J84" i="2"/>
  <c r="J83" i="2"/>
  <c r="J82" i="2"/>
  <c r="J81" i="2"/>
  <c r="J78" i="2" s="1"/>
  <c r="J77" i="2"/>
  <c r="J76" i="2"/>
  <c r="J75" i="2"/>
  <c r="J74" i="2" s="1"/>
  <c r="J73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 s="1"/>
  <c r="J53" i="2"/>
  <c r="J52" i="2"/>
  <c r="J51" i="2"/>
  <c r="J50" i="2"/>
  <c r="J49" i="2"/>
  <c r="J47" i="2"/>
  <c r="J46" i="2" s="1"/>
  <c r="J45" i="2"/>
  <c r="J43" i="2"/>
  <c r="J42" i="2" s="1"/>
  <c r="J41" i="2"/>
  <c r="J40" i="2"/>
  <c r="J39" i="2"/>
  <c r="J37" i="2"/>
  <c r="J36" i="2"/>
  <c r="J35" i="2"/>
  <c r="J32" i="2"/>
  <c r="J28" i="2"/>
  <c r="J26" i="2"/>
  <c r="J25" i="2" s="1"/>
  <c r="J24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31" i="2"/>
  <c r="J30" i="2"/>
  <c r="J6" i="2"/>
  <c r="J225" i="1"/>
  <c r="J872" i="1"/>
  <c r="J184" i="1"/>
  <c r="J181" i="1" s="1"/>
  <c r="J43" i="1"/>
  <c r="J45" i="1"/>
  <c r="J47" i="1"/>
  <c r="J49" i="1"/>
  <c r="J52" i="1"/>
  <c r="J53" i="1"/>
  <c r="J56" i="1"/>
  <c r="J57" i="1"/>
  <c r="J59" i="1"/>
  <c r="J60" i="1"/>
  <c r="J61" i="1"/>
  <c r="J63" i="1"/>
  <c r="J64" i="1"/>
  <c r="J65" i="1"/>
  <c r="J67" i="1"/>
  <c r="J68" i="1"/>
  <c r="J69" i="1"/>
  <c r="J73" i="1"/>
  <c r="J70" i="1" s="1"/>
  <c r="J75" i="1"/>
  <c r="J76" i="1"/>
  <c r="J77" i="1"/>
  <c r="J81" i="1"/>
  <c r="J83" i="1"/>
  <c r="J84" i="1"/>
  <c r="J85" i="1"/>
  <c r="J87" i="1"/>
  <c r="J88" i="1"/>
  <c r="J89" i="1"/>
  <c r="J91" i="1"/>
  <c r="J97" i="1"/>
  <c r="J98" i="1"/>
  <c r="J99" i="1"/>
  <c r="J101" i="1"/>
  <c r="J102" i="1"/>
  <c r="J103" i="1"/>
  <c r="J107" i="1"/>
  <c r="J109" i="1"/>
  <c r="J110" i="1"/>
  <c r="J111" i="1"/>
  <c r="J115" i="1"/>
  <c r="J118" i="1"/>
  <c r="J119" i="1"/>
  <c r="J121" i="1"/>
  <c r="J123" i="1"/>
  <c r="J125" i="1"/>
  <c r="J127" i="1"/>
  <c r="J129" i="1"/>
  <c r="J131" i="1"/>
  <c r="J138" i="1"/>
  <c r="J139" i="1"/>
  <c r="J140" i="1"/>
  <c r="J143" i="1"/>
  <c r="J144" i="1"/>
  <c r="J146" i="1"/>
  <c r="J147" i="1"/>
  <c r="J148" i="1"/>
  <c r="J152" i="1"/>
  <c r="J149" i="1" s="1"/>
  <c r="J155" i="1"/>
  <c r="J156" i="1"/>
  <c r="J159" i="1"/>
  <c r="J160" i="1"/>
  <c r="J162" i="1"/>
  <c r="J163" i="1"/>
  <c r="J164" i="1"/>
  <c r="J166" i="1"/>
  <c r="J167" i="1"/>
  <c r="J168" i="1"/>
  <c r="J170" i="1"/>
  <c r="J171" i="1"/>
  <c r="J172" i="1"/>
  <c r="J176" i="1"/>
  <c r="J173" i="1" s="1"/>
  <c r="J178" i="1"/>
  <c r="J179" i="1"/>
  <c r="J180" i="1"/>
  <c r="J186" i="1"/>
  <c r="J187" i="1"/>
  <c r="J188" i="1"/>
  <c r="J190" i="1"/>
  <c r="J191" i="1"/>
  <c r="J192" i="1"/>
  <c r="J194" i="1"/>
  <c r="J197" i="1"/>
  <c r="J201" i="1"/>
  <c r="J203" i="1"/>
  <c r="J205" i="1"/>
  <c r="J206" i="1"/>
  <c r="J207" i="1"/>
  <c r="J210" i="1"/>
  <c r="J211" i="1"/>
  <c r="J213" i="1"/>
  <c r="J214" i="1"/>
  <c r="J215" i="1"/>
  <c r="J216" i="1"/>
  <c r="J218" i="1"/>
  <c r="J219" i="1"/>
  <c r="J221" i="1"/>
  <c r="J222" i="1"/>
  <c r="J223" i="1"/>
  <c r="J227" i="1"/>
  <c r="J229" i="1"/>
  <c r="J231" i="1"/>
  <c r="J233" i="1"/>
  <c r="J235" i="1"/>
  <c r="J237" i="1"/>
  <c r="J239" i="1"/>
  <c r="J242" i="1"/>
  <c r="J243" i="1"/>
  <c r="J245" i="1"/>
  <c r="J246" i="1"/>
  <c r="J247" i="1"/>
  <c r="J250" i="1"/>
  <c r="J251" i="1"/>
  <c r="J255" i="1"/>
  <c r="J252" i="1" s="1"/>
  <c r="J259" i="1"/>
  <c r="J256" i="1" s="1"/>
  <c r="J263" i="1"/>
  <c r="J260" i="1" s="1"/>
  <c r="J267" i="1"/>
  <c r="J269" i="1"/>
  <c r="J270" i="1"/>
  <c r="J271" i="1"/>
  <c r="J273" i="1"/>
  <c r="J274" i="1"/>
  <c r="J275" i="1"/>
  <c r="J277" i="1"/>
  <c r="J278" i="1"/>
  <c r="J279" i="1"/>
  <c r="J283" i="1"/>
  <c r="J280" i="1" s="1"/>
  <c r="J285" i="1"/>
  <c r="J286" i="1"/>
  <c r="J287" i="1"/>
  <c r="J291" i="1"/>
  <c r="J288" i="1" s="1"/>
  <c r="J293" i="1"/>
  <c r="J294" i="1"/>
  <c r="J295" i="1"/>
  <c r="J297" i="1"/>
  <c r="J298" i="1"/>
  <c r="J299" i="1"/>
  <c r="J301" i="1"/>
  <c r="J303" i="1"/>
  <c r="J307" i="1"/>
  <c r="J309" i="1"/>
  <c r="J311" i="1"/>
  <c r="J312" i="1"/>
  <c r="J313" i="1"/>
  <c r="J316" i="1"/>
  <c r="J317" i="1"/>
  <c r="J319" i="1"/>
  <c r="J320" i="1"/>
  <c r="J321" i="1"/>
  <c r="J325" i="1"/>
  <c r="J327" i="1"/>
  <c r="J328" i="1"/>
  <c r="J329" i="1"/>
  <c r="J332" i="1"/>
  <c r="J333" i="1"/>
  <c r="J335" i="1"/>
  <c r="J336" i="1"/>
  <c r="J337" i="1"/>
  <c r="J339" i="1"/>
  <c r="J340" i="1"/>
  <c r="J341" i="1"/>
  <c r="J343" i="1"/>
  <c r="J345" i="1"/>
  <c r="J347" i="1"/>
  <c r="J349" i="1"/>
  <c r="J351" i="1"/>
  <c r="J352" i="1"/>
  <c r="J353" i="1"/>
  <c r="J355" i="1"/>
  <c r="J357" i="1"/>
  <c r="J360" i="1"/>
  <c r="J361" i="1"/>
  <c r="J363" i="1"/>
  <c r="J364" i="1"/>
  <c r="J365" i="1"/>
  <c r="J368" i="1"/>
  <c r="J369" i="1"/>
  <c r="J373" i="1"/>
  <c r="J370" i="1" s="1"/>
  <c r="J377" i="1"/>
  <c r="J374" i="1" s="1"/>
  <c r="J381" i="1"/>
  <c r="J378" i="1" s="1"/>
  <c r="J385" i="1"/>
  <c r="J387" i="1"/>
  <c r="J388" i="1"/>
  <c r="J389" i="1"/>
  <c r="J391" i="1"/>
  <c r="J392" i="1"/>
  <c r="J393" i="1"/>
  <c r="J395" i="1"/>
  <c r="J397" i="1"/>
  <c r="J399" i="1"/>
  <c r="J401" i="1"/>
  <c r="J403" i="1"/>
  <c r="J404" i="1"/>
  <c r="J405" i="1"/>
  <c r="J409" i="1"/>
  <c r="J406" i="1" s="1"/>
  <c r="J411" i="1"/>
  <c r="J412" i="1"/>
  <c r="J413" i="1"/>
  <c r="J415" i="1"/>
  <c r="J416" i="1"/>
  <c r="J417" i="1"/>
  <c r="J419" i="1"/>
  <c r="J422" i="1"/>
  <c r="J426" i="1"/>
  <c r="J427" i="1"/>
  <c r="J428" i="1"/>
  <c r="J431" i="1"/>
  <c r="J432" i="1"/>
  <c r="J434" i="1"/>
  <c r="J435" i="1"/>
  <c r="J436" i="1"/>
  <c r="J438" i="1"/>
  <c r="J439" i="1"/>
  <c r="J440" i="1"/>
  <c r="J444" i="1"/>
  <c r="J446" i="1"/>
  <c r="J447" i="1"/>
  <c r="J448" i="1"/>
  <c r="J451" i="1"/>
  <c r="J452" i="1"/>
  <c r="J454" i="1"/>
  <c r="J455" i="1"/>
  <c r="J456" i="1"/>
  <c r="J458" i="1"/>
  <c r="J460" i="1"/>
  <c r="J462" i="1"/>
  <c r="J464" i="1"/>
  <c r="J466" i="1"/>
  <c r="J467" i="1"/>
  <c r="J468" i="1"/>
  <c r="J470" i="1"/>
  <c r="J472" i="1"/>
  <c r="J474" i="1"/>
  <c r="J475" i="1"/>
  <c r="J476" i="1"/>
  <c r="J480" i="1"/>
  <c r="J483" i="1"/>
  <c r="J484" i="1"/>
  <c r="J487" i="1"/>
  <c r="J488" i="1"/>
  <c r="J492" i="1"/>
  <c r="J494" i="1"/>
  <c r="J496" i="1"/>
  <c r="J500" i="1"/>
  <c r="J504" i="1"/>
  <c r="J501" i="1" s="1"/>
  <c r="J508" i="1"/>
  <c r="J505" i="1" s="1"/>
  <c r="J512" i="1"/>
  <c r="J509" i="1" s="1"/>
  <c r="J514" i="1"/>
  <c r="J515" i="1"/>
  <c r="J516" i="1"/>
  <c r="J519" i="1"/>
  <c r="J520" i="1"/>
  <c r="J522" i="1"/>
  <c r="J523" i="1"/>
  <c r="J524" i="1"/>
  <c r="J527" i="1"/>
  <c r="J528" i="1"/>
  <c r="J532" i="1"/>
  <c r="J534" i="1"/>
  <c r="J535" i="1"/>
  <c r="J536" i="1"/>
  <c r="J538" i="1"/>
  <c r="J539" i="1"/>
  <c r="J540" i="1"/>
  <c r="J542" i="1"/>
  <c r="J543" i="1"/>
  <c r="J544" i="1"/>
  <c r="J546" i="1"/>
  <c r="J548" i="1"/>
  <c r="J550" i="1"/>
  <c r="J551" i="1"/>
  <c r="J552" i="1"/>
  <c r="J556" i="1"/>
  <c r="J553" i="1" s="1"/>
  <c r="J558" i="1"/>
  <c r="J559" i="1"/>
  <c r="J560" i="1"/>
  <c r="J562" i="1"/>
  <c r="J563" i="1"/>
  <c r="J564" i="1"/>
  <c r="J566" i="1"/>
  <c r="J567" i="1"/>
  <c r="J568" i="1"/>
  <c r="J572" i="1"/>
  <c r="J573" i="1"/>
  <c r="J574" i="1"/>
  <c r="J577" i="1"/>
  <c r="J578" i="1"/>
  <c r="J580" i="1"/>
  <c r="J581" i="1"/>
  <c r="J582" i="1"/>
  <c r="J584" i="1"/>
  <c r="J585" i="1"/>
  <c r="J586" i="1"/>
  <c r="J590" i="1"/>
  <c r="J592" i="1"/>
  <c r="J593" i="1"/>
  <c r="J594" i="1"/>
  <c r="J597" i="1"/>
  <c r="J598" i="1"/>
  <c r="J600" i="1"/>
  <c r="J601" i="1"/>
  <c r="J602" i="1"/>
  <c r="J604" i="1"/>
  <c r="J606" i="1"/>
  <c r="J608" i="1"/>
  <c r="J609" i="1"/>
  <c r="J610" i="1"/>
  <c r="J612" i="1"/>
  <c r="J613" i="1"/>
  <c r="J614" i="1"/>
  <c r="J616" i="1"/>
  <c r="J618" i="1"/>
  <c r="J620" i="1"/>
  <c r="J621" i="1"/>
  <c r="J622" i="1"/>
  <c r="J626" i="1"/>
  <c r="J629" i="1"/>
  <c r="J630" i="1"/>
  <c r="J633" i="1"/>
  <c r="J634" i="1"/>
  <c r="J637" i="1"/>
  <c r="J638" i="1"/>
  <c r="J640" i="1"/>
  <c r="J642" i="1"/>
  <c r="J645" i="1"/>
  <c r="J646" i="1"/>
  <c r="J650" i="1"/>
  <c r="J647" i="1" s="1"/>
  <c r="J652" i="1"/>
  <c r="J653" i="1"/>
  <c r="J654" i="1"/>
  <c r="J657" i="1"/>
  <c r="J658" i="1"/>
  <c r="J661" i="1"/>
  <c r="J662" i="1"/>
  <c r="J664" i="1"/>
  <c r="J665" i="1"/>
  <c r="J666" i="1"/>
  <c r="J669" i="1"/>
  <c r="J670" i="1"/>
  <c r="J674" i="1"/>
  <c r="J676" i="1"/>
  <c r="J677" i="1"/>
  <c r="J678" i="1"/>
  <c r="J680" i="1"/>
  <c r="J681" i="1"/>
  <c r="J682" i="1"/>
  <c r="J684" i="1"/>
  <c r="J685" i="1"/>
  <c r="J686" i="1"/>
  <c r="J688" i="1"/>
  <c r="J690" i="1"/>
  <c r="J692" i="1"/>
  <c r="J693" i="1"/>
  <c r="J694" i="1"/>
  <c r="J698" i="1"/>
  <c r="J695" i="1" s="1"/>
  <c r="J700" i="1"/>
  <c r="J701" i="1"/>
  <c r="J702" i="1"/>
  <c r="J704" i="1"/>
  <c r="J705" i="1"/>
  <c r="J706" i="1"/>
  <c r="J708" i="1"/>
  <c r="J709" i="1"/>
  <c r="J710" i="1"/>
  <c r="J714" i="1"/>
  <c r="J715" i="1"/>
  <c r="J716" i="1"/>
  <c r="J719" i="1"/>
  <c r="J720" i="1"/>
  <c r="J722" i="1"/>
  <c r="J723" i="1"/>
  <c r="J724" i="1"/>
  <c r="J726" i="1"/>
  <c r="J727" i="1"/>
  <c r="J728" i="1"/>
  <c r="J732" i="1"/>
  <c r="J734" i="1"/>
  <c r="J735" i="1"/>
  <c r="J736" i="1"/>
  <c r="J739" i="1"/>
  <c r="J740" i="1"/>
  <c r="J742" i="1"/>
  <c r="J743" i="1"/>
  <c r="J744" i="1"/>
  <c r="J746" i="1"/>
  <c r="J747" i="1"/>
  <c r="J748" i="1"/>
  <c r="J750" i="1"/>
  <c r="J752" i="1"/>
  <c r="J754" i="1"/>
  <c r="J756" i="1"/>
  <c r="J758" i="1"/>
  <c r="J759" i="1"/>
  <c r="J760" i="1"/>
  <c r="J762" i="1"/>
  <c r="J764" i="1"/>
  <c r="J767" i="1"/>
  <c r="J768" i="1"/>
  <c r="J772" i="1"/>
  <c r="J775" i="1"/>
  <c r="J776" i="1"/>
  <c r="J778" i="1"/>
  <c r="J780" i="1"/>
  <c r="J783" i="1"/>
  <c r="J784" i="1"/>
  <c r="J788" i="1"/>
  <c r="J791" i="1"/>
  <c r="J792" i="1"/>
  <c r="J794" i="1"/>
  <c r="J796" i="1"/>
  <c r="J799" i="1"/>
  <c r="J800" i="1"/>
  <c r="J804" i="1"/>
  <c r="J801" i="1" s="1"/>
  <c r="J806" i="1"/>
  <c r="J807" i="1"/>
  <c r="J808" i="1"/>
  <c r="J811" i="1"/>
  <c r="J812" i="1"/>
  <c r="J815" i="1"/>
  <c r="J816" i="1"/>
  <c r="J818" i="1"/>
  <c r="J819" i="1"/>
  <c r="J820" i="1"/>
  <c r="J822" i="1"/>
  <c r="J824" i="1"/>
  <c r="J827" i="1"/>
  <c r="J828" i="1"/>
  <c r="J832" i="1"/>
  <c r="J834" i="1"/>
  <c r="J835" i="1"/>
  <c r="J836" i="1"/>
  <c r="J838" i="1"/>
  <c r="J839" i="1"/>
  <c r="J840" i="1"/>
  <c r="J841" i="1"/>
  <c r="J842" i="1"/>
  <c r="J843" i="1"/>
  <c r="J844" i="1"/>
  <c r="J846" i="1"/>
  <c r="J847" i="1"/>
  <c r="J848" i="1"/>
  <c r="J850" i="1"/>
  <c r="J852" i="1"/>
  <c r="J854" i="1"/>
  <c r="J855" i="1"/>
  <c r="J856" i="1"/>
  <c r="J858" i="1"/>
  <c r="J859" i="1"/>
  <c r="J860" i="1"/>
  <c r="J862" i="1"/>
  <c r="J863" i="1"/>
  <c r="J864" i="1"/>
  <c r="J866" i="1"/>
  <c r="J867" i="1"/>
  <c r="J868" i="1"/>
  <c r="J873" i="1"/>
  <c r="J874" i="1"/>
  <c r="J877" i="1"/>
  <c r="J878" i="1"/>
  <c r="J880" i="1"/>
  <c r="J881" i="1"/>
  <c r="J882" i="1"/>
  <c r="J884" i="1"/>
  <c r="J885" i="1"/>
  <c r="J886" i="1"/>
  <c r="J890" i="1"/>
  <c r="J892" i="1"/>
  <c r="J893" i="1"/>
  <c r="J894" i="1"/>
  <c r="J897" i="1"/>
  <c r="J898" i="1"/>
  <c r="J900" i="1"/>
  <c r="J901" i="1"/>
  <c r="J902" i="1"/>
  <c r="J904" i="1"/>
  <c r="J905" i="1"/>
  <c r="J906" i="1"/>
  <c r="J908" i="1"/>
  <c r="J910" i="1"/>
  <c r="J912" i="1"/>
  <c r="J914" i="1"/>
  <c r="J916" i="1"/>
  <c r="J917" i="1"/>
  <c r="J918" i="1"/>
  <c r="J920" i="1"/>
  <c r="J922" i="1"/>
  <c r="J925" i="1"/>
  <c r="J926" i="1"/>
  <c r="J928" i="1"/>
  <c r="J930" i="1"/>
  <c r="J933" i="1"/>
  <c r="J934" i="1"/>
  <c r="J936" i="1"/>
  <c r="J938" i="1"/>
  <c r="J941" i="1"/>
  <c r="J942" i="1"/>
  <c r="J944" i="1"/>
  <c r="J946" i="1"/>
  <c r="J949" i="1"/>
  <c r="J950" i="1"/>
  <c r="J952" i="1"/>
  <c r="J954" i="1"/>
  <c r="J957" i="1"/>
  <c r="J958" i="1"/>
  <c r="J962" i="1"/>
  <c r="J959" i="1" s="1"/>
  <c r="J964" i="1"/>
  <c r="J965" i="1"/>
  <c r="J966" i="1"/>
  <c r="J969" i="1"/>
  <c r="J970" i="1"/>
  <c r="J973" i="1"/>
  <c r="J974" i="1"/>
  <c r="J976" i="1"/>
  <c r="J977" i="1"/>
  <c r="J978" i="1"/>
  <c r="J980" i="1"/>
  <c r="J982" i="1"/>
  <c r="J985" i="1"/>
  <c r="J986" i="1"/>
  <c r="J990" i="1"/>
  <c r="J992" i="1"/>
  <c r="J994" i="1"/>
  <c r="J996" i="1"/>
  <c r="J997" i="1"/>
  <c r="J998" i="1"/>
  <c r="J1000" i="1"/>
  <c r="J1001" i="1"/>
  <c r="J1002" i="1"/>
  <c r="J1004" i="1"/>
  <c r="J1006" i="1"/>
  <c r="J1008" i="1"/>
  <c r="J1009" i="1"/>
  <c r="J1010" i="1"/>
  <c r="J1012" i="1"/>
  <c r="J1013" i="1"/>
  <c r="J1014" i="1"/>
  <c r="J1016" i="1"/>
  <c r="J1017" i="1"/>
  <c r="J1018" i="1"/>
  <c r="J1020" i="1"/>
  <c r="J1021" i="1"/>
  <c r="J1022" i="1"/>
  <c r="J40" i="1"/>
  <c r="J41" i="1"/>
  <c r="J36" i="1"/>
  <c r="J37" i="1"/>
  <c r="J35" i="1"/>
  <c r="J33" i="1"/>
  <c r="J29" i="1"/>
  <c r="J27" i="1"/>
  <c r="J25" i="1"/>
  <c r="J23" i="1"/>
  <c r="J20" i="1"/>
  <c r="J21" i="1"/>
  <c r="J16" i="1"/>
  <c r="J17" i="1"/>
  <c r="J12" i="1"/>
  <c r="J13" i="1"/>
  <c r="J11" i="1"/>
  <c r="J761" i="3" l="1"/>
  <c r="J793" i="3"/>
  <c r="J663" i="3"/>
  <c r="J655" i="3"/>
  <c r="J651" i="3"/>
  <c r="J493" i="3"/>
  <c r="J489" i="3"/>
  <c r="J485" i="3"/>
  <c r="J383" i="3"/>
  <c r="J356" i="5"/>
  <c r="J258" i="5"/>
  <c r="J238" i="5"/>
  <c r="J216" i="5"/>
  <c r="J213" i="5" s="1"/>
  <c r="J155" i="3"/>
  <c r="J151" i="3"/>
  <c r="J568" i="5"/>
  <c r="J572" i="5"/>
  <c r="J304" i="5"/>
  <c r="J312" i="5"/>
  <c r="J422" i="5"/>
  <c r="J34" i="5"/>
  <c r="J38" i="5"/>
  <c r="J99" i="5"/>
  <c r="J103" i="5"/>
  <c r="J107" i="5"/>
  <c r="J151" i="5"/>
  <c r="J155" i="5"/>
  <c r="J159" i="5"/>
  <c r="J163" i="5"/>
  <c r="J167" i="5"/>
  <c r="J266" i="5"/>
  <c r="J270" i="5"/>
  <c r="J274" i="5"/>
  <c r="J290" i="5"/>
  <c r="J348" i="5"/>
  <c r="J352" i="5"/>
  <c r="J361" i="5"/>
  <c r="J365" i="5"/>
  <c r="J384" i="5"/>
  <c r="J388" i="5"/>
  <c r="J392" i="5"/>
  <c r="J408" i="5"/>
  <c r="J412" i="5"/>
  <c r="J426" i="5"/>
  <c r="J458" i="5"/>
  <c r="J494" i="5"/>
  <c r="J546" i="5"/>
  <c r="J696" i="5"/>
  <c r="J704" i="5"/>
  <c r="J710" i="5"/>
  <c r="J770" i="5"/>
  <c r="J1026" i="8"/>
  <c r="J1028" i="8" s="1"/>
  <c r="J1027" i="8" s="1"/>
  <c r="J33" i="17"/>
  <c r="J41" i="17"/>
  <c r="J922" i="17"/>
  <c r="J926" i="17"/>
  <c r="J954" i="17"/>
  <c r="J990" i="17"/>
  <c r="J37" i="17"/>
  <c r="J29" i="17"/>
  <c r="J94" i="11"/>
  <c r="J367" i="8"/>
  <c r="J375" i="8"/>
  <c r="J497" i="8"/>
  <c r="J73" i="6"/>
  <c r="J77" i="6"/>
  <c r="J99" i="6"/>
  <c r="J115" i="6"/>
  <c r="J183" i="6"/>
  <c r="J187" i="6"/>
  <c r="J191" i="6"/>
  <c r="J269" i="6"/>
  <c r="J273" i="6"/>
  <c r="J289" i="6"/>
  <c r="J293" i="6"/>
  <c r="J297" i="6"/>
  <c r="J355" i="6"/>
  <c r="J359" i="6"/>
  <c r="J363" i="6"/>
  <c r="J387" i="6"/>
  <c r="J407" i="6"/>
  <c r="J411" i="6"/>
  <c r="J415" i="6"/>
  <c r="J421" i="6"/>
  <c r="J425" i="6"/>
  <c r="J429" i="6"/>
  <c r="J433" i="6"/>
  <c r="J437" i="6"/>
  <c r="J441" i="6"/>
  <c r="J445" i="6"/>
  <c r="J493" i="6"/>
  <c r="J545" i="6"/>
  <c r="J615" i="6"/>
  <c r="J647" i="6"/>
  <c r="J651" i="6"/>
  <c r="J655" i="6"/>
  <c r="J659" i="6"/>
  <c r="J663" i="6"/>
  <c r="J695" i="6"/>
  <c r="J699" i="6"/>
  <c r="J703" i="6"/>
  <c r="J709" i="6"/>
  <c r="J713" i="6"/>
  <c r="J717" i="6"/>
  <c r="J721" i="6"/>
  <c r="J725" i="6"/>
  <c r="J729" i="6"/>
  <c r="J733" i="6"/>
  <c r="J737" i="6"/>
  <c r="J741" i="6"/>
  <c r="J769" i="6"/>
  <c r="J849" i="6"/>
  <c r="J853" i="6"/>
  <c r="J857" i="6"/>
  <c r="J861" i="6"/>
  <c r="J867" i="6"/>
  <c r="J871" i="6"/>
  <c r="J875" i="6"/>
  <c r="J879" i="6"/>
  <c r="J883" i="6"/>
  <c r="J887" i="6"/>
  <c r="J891" i="6"/>
  <c r="J895" i="6"/>
  <c r="J899" i="6"/>
  <c r="J927" i="6"/>
  <c r="J991" i="6"/>
  <c r="J995" i="6"/>
  <c r="J265" i="6"/>
  <c r="J111" i="6"/>
  <c r="J95" i="6"/>
  <c r="J249" i="11"/>
  <c r="J257" i="11"/>
  <c r="J367" i="11"/>
  <c r="J375" i="11"/>
  <c r="J505" i="11"/>
  <c r="J347" i="11"/>
  <c r="J351" i="11"/>
  <c r="J383" i="11"/>
  <c r="J387" i="11"/>
  <c r="J391" i="11"/>
  <c r="J407" i="11"/>
  <c r="J761" i="11"/>
  <c r="J765" i="11"/>
  <c r="J793" i="11"/>
  <c r="J829" i="11"/>
  <c r="J833" i="11"/>
  <c r="J841" i="11"/>
  <c r="J29" i="2"/>
  <c r="J5" i="2" s="1"/>
  <c r="J34" i="2"/>
  <c r="J38" i="2"/>
  <c r="J124" i="2"/>
  <c r="J152" i="2"/>
  <c r="J156" i="2"/>
  <c r="J160" i="2"/>
  <c r="J164" i="2"/>
  <c r="J168" i="2"/>
  <c r="J184" i="2"/>
  <c r="J188" i="2"/>
  <c r="J192" i="2"/>
  <c r="J199" i="2"/>
  <c r="J203" i="2"/>
  <c r="J207" i="2"/>
  <c r="J211" i="2"/>
  <c r="J235" i="2"/>
  <c r="J239" i="2"/>
  <c r="J244" i="2"/>
  <c r="J268" i="2"/>
  <c r="J272" i="2"/>
  <c r="J276" i="2"/>
  <c r="J292" i="2"/>
  <c r="J296" i="2"/>
  <c r="J300" i="2"/>
  <c r="J306" i="2"/>
  <c r="J310" i="2"/>
  <c r="J314" i="2"/>
  <c r="J318" i="2"/>
  <c r="J322" i="2"/>
  <c r="J326" i="2"/>
  <c r="J362" i="2"/>
  <c r="J402" i="2"/>
  <c r="J460" i="2"/>
  <c r="J548" i="2"/>
  <c r="J618" i="2"/>
  <c r="J622" i="2"/>
  <c r="J650" i="2"/>
  <c r="J654" i="2"/>
  <c r="J658" i="2"/>
  <c r="J662" i="2"/>
  <c r="J666" i="2"/>
  <c r="J670" i="2"/>
  <c r="J674" i="2"/>
  <c r="J698" i="2"/>
  <c r="J702" i="2"/>
  <c r="J706" i="2"/>
  <c r="J712" i="2"/>
  <c r="J716" i="2"/>
  <c r="J720" i="2"/>
  <c r="J724" i="2"/>
  <c r="J780" i="2"/>
  <c r="J804" i="2"/>
  <c r="J808" i="2"/>
  <c r="J812" i="2"/>
  <c r="J816" i="2"/>
  <c r="J820" i="2"/>
  <c r="J910" i="2"/>
  <c r="J938" i="2"/>
  <c r="J942" i="2"/>
  <c r="J962" i="2"/>
  <c r="J966" i="2"/>
  <c r="J970" i="2"/>
  <c r="J974" i="2"/>
  <c r="J990" i="2"/>
  <c r="J347" i="9"/>
  <c r="J383" i="9"/>
  <c r="J387" i="9"/>
  <c r="J391" i="9"/>
  <c r="J411" i="9"/>
  <c r="J415" i="9"/>
  <c r="J425" i="9"/>
  <c r="J437" i="9"/>
  <c r="J441" i="9"/>
  <c r="J445" i="9"/>
  <c r="J453" i="9"/>
  <c r="J477" i="9"/>
  <c r="J481" i="9"/>
  <c r="J485" i="9"/>
  <c r="J761" i="9"/>
  <c r="J765" i="9"/>
  <c r="J793" i="9"/>
  <c r="J829" i="9"/>
  <c r="J833" i="9"/>
  <c r="J841" i="9"/>
  <c r="J919" i="9"/>
  <c r="J923" i="9"/>
  <c r="J951" i="9"/>
  <c r="J987" i="9"/>
  <c r="J951" i="12"/>
  <c r="J923" i="12"/>
  <c r="J765" i="12"/>
  <c r="J147" i="16"/>
  <c r="J437" i="12"/>
  <c r="J429" i="12"/>
  <c r="J33" i="16"/>
  <c r="J77" i="16"/>
  <c r="J183" i="16"/>
  <c r="J187" i="16"/>
  <c r="J191" i="16"/>
  <c r="J265" i="16"/>
  <c r="J269" i="16"/>
  <c r="J273" i="16"/>
  <c r="J355" i="16"/>
  <c r="J359" i="16"/>
  <c r="J363" i="16"/>
  <c r="J493" i="16"/>
  <c r="J545" i="16"/>
  <c r="J615" i="16"/>
  <c r="J647" i="16"/>
  <c r="J651" i="16"/>
  <c r="J655" i="16"/>
  <c r="J659" i="16"/>
  <c r="J663" i="16"/>
  <c r="J695" i="16"/>
  <c r="J699" i="16"/>
  <c r="J703" i="16"/>
  <c r="J709" i="16"/>
  <c r="J713" i="16"/>
  <c r="J717" i="16"/>
  <c r="J721" i="16"/>
  <c r="J725" i="16"/>
  <c r="J729" i="16"/>
  <c r="J733" i="16"/>
  <c r="J737" i="16"/>
  <c r="J741" i="16"/>
  <c r="J769" i="16"/>
  <c r="J849" i="16"/>
  <c r="J853" i="16"/>
  <c r="J857" i="16"/>
  <c r="J861" i="16"/>
  <c r="J867" i="16"/>
  <c r="J871" i="16"/>
  <c r="J875" i="16"/>
  <c r="J879" i="16"/>
  <c r="J883" i="16"/>
  <c r="J887" i="16"/>
  <c r="J891" i="16"/>
  <c r="J895" i="16"/>
  <c r="J899" i="16"/>
  <c r="J927" i="16"/>
  <c r="J991" i="16"/>
  <c r="J995" i="16"/>
  <c r="J37" i="16"/>
  <c r="J29" i="16"/>
  <c r="J77" i="14"/>
  <c r="J4" i="14" s="1"/>
  <c r="J647" i="14"/>
  <c r="J651" i="14"/>
  <c r="J655" i="14"/>
  <c r="J659" i="14"/>
  <c r="J663" i="14"/>
  <c r="J699" i="14"/>
  <c r="J703" i="14"/>
  <c r="J709" i="14"/>
  <c r="J713" i="14"/>
  <c r="J717" i="14"/>
  <c r="J721" i="14"/>
  <c r="J725" i="14"/>
  <c r="J729" i="14"/>
  <c r="J733" i="14"/>
  <c r="J737" i="14"/>
  <c r="J741" i="14"/>
  <c r="J769" i="14"/>
  <c r="J849" i="14"/>
  <c r="J853" i="14"/>
  <c r="J857" i="14"/>
  <c r="J861" i="14"/>
  <c r="J867" i="14"/>
  <c r="J871" i="14"/>
  <c r="J875" i="14"/>
  <c r="J879" i="14"/>
  <c r="J883" i="14"/>
  <c r="J887" i="14"/>
  <c r="J891" i="14"/>
  <c r="J895" i="14"/>
  <c r="J899" i="14"/>
  <c r="J927" i="14"/>
  <c r="J991" i="14"/>
  <c r="J995" i="14"/>
  <c r="J99" i="12"/>
  <c r="J95" i="8"/>
  <c r="J99" i="8"/>
  <c r="J103" i="8"/>
  <c r="J347" i="8"/>
  <c r="J351" i="8"/>
  <c r="J383" i="8"/>
  <c r="J387" i="8"/>
  <c r="J391" i="8"/>
  <c r="J407" i="8"/>
  <c r="J411" i="8"/>
  <c r="J415" i="8"/>
  <c r="J421" i="8"/>
  <c r="J425" i="8"/>
  <c r="J429" i="8"/>
  <c r="J433" i="8"/>
  <c r="J437" i="8"/>
  <c r="J441" i="8"/>
  <c r="J445" i="8"/>
  <c r="J449" i="8"/>
  <c r="J477" i="8"/>
  <c r="J766" i="8"/>
  <c r="J798" i="8"/>
  <c r="J925" i="8"/>
  <c r="J929" i="8"/>
  <c r="J957" i="8"/>
  <c r="J993" i="8"/>
  <c r="J33" i="7"/>
  <c r="J73" i="7"/>
  <c r="J77" i="7"/>
  <c r="J99" i="7"/>
  <c r="J103" i="7"/>
  <c r="J163" i="7"/>
  <c r="J167" i="7"/>
  <c r="J183" i="7"/>
  <c r="J187" i="7"/>
  <c r="J191" i="7"/>
  <c r="J269" i="7"/>
  <c r="J273" i="7"/>
  <c r="J289" i="7"/>
  <c r="J293" i="7"/>
  <c r="J297" i="7"/>
  <c r="J347" i="7"/>
  <c r="J359" i="7"/>
  <c r="J387" i="7"/>
  <c r="J391" i="7"/>
  <c r="J407" i="7"/>
  <c r="J411" i="7"/>
  <c r="J415" i="7"/>
  <c r="J421" i="7"/>
  <c r="J425" i="7"/>
  <c r="J429" i="7"/>
  <c r="J433" i="7"/>
  <c r="J437" i="7"/>
  <c r="J493" i="7"/>
  <c r="J545" i="7"/>
  <c r="J615" i="7"/>
  <c r="J647" i="7"/>
  <c r="J651" i="7"/>
  <c r="J655" i="7"/>
  <c r="J659" i="7"/>
  <c r="J663" i="7"/>
  <c r="J695" i="7"/>
  <c r="J699" i="7"/>
  <c r="J703" i="7"/>
  <c r="J709" i="7"/>
  <c r="J713" i="7"/>
  <c r="J717" i="7"/>
  <c r="J721" i="7"/>
  <c r="J725" i="7"/>
  <c r="J729" i="7"/>
  <c r="J733" i="7"/>
  <c r="J737" i="7"/>
  <c r="J741" i="7"/>
  <c r="J769" i="7"/>
  <c r="J849" i="7"/>
  <c r="J853" i="7"/>
  <c r="J857" i="7"/>
  <c r="J861" i="7"/>
  <c r="J867" i="7"/>
  <c r="J871" i="7"/>
  <c r="J875" i="7"/>
  <c r="J879" i="7"/>
  <c r="J883" i="7"/>
  <c r="J887" i="7"/>
  <c r="J891" i="7"/>
  <c r="J895" i="7"/>
  <c r="J899" i="7"/>
  <c r="J927" i="7"/>
  <c r="J991" i="7"/>
  <c r="J995" i="7"/>
  <c r="J363" i="7"/>
  <c r="J355" i="7"/>
  <c r="J265" i="7"/>
  <c r="J159" i="7"/>
  <c r="J155" i="7"/>
  <c r="J151" i="7"/>
  <c r="J95" i="7"/>
  <c r="J37" i="7"/>
  <c r="J29" i="7"/>
  <c r="J29" i="15"/>
  <c r="J33" i="15"/>
  <c r="J37" i="15"/>
  <c r="J73" i="15"/>
  <c r="J77" i="15"/>
  <c r="J95" i="15"/>
  <c r="J99" i="15"/>
  <c r="J103" i="15"/>
  <c r="J107" i="15"/>
  <c r="J111" i="15"/>
  <c r="J115" i="15"/>
  <c r="J119" i="15"/>
  <c r="J151" i="15"/>
  <c r="J155" i="15"/>
  <c r="J159" i="15"/>
  <c r="J163" i="15"/>
  <c r="J167" i="15"/>
  <c r="J183" i="15"/>
  <c r="J187" i="15"/>
  <c r="J191" i="15"/>
  <c r="J229" i="15"/>
  <c r="J261" i="15"/>
  <c r="J196" i="15" s="1"/>
  <c r="J265" i="15"/>
  <c r="J269" i="15"/>
  <c r="J273" i="15"/>
  <c r="J289" i="15"/>
  <c r="J293" i="15"/>
  <c r="J297" i="15"/>
  <c r="J351" i="15"/>
  <c r="J355" i="15"/>
  <c r="J359" i="15"/>
  <c r="J364" i="15"/>
  <c r="J368" i="15"/>
  <c r="J302" i="15" s="1"/>
  <c r="J388" i="15"/>
  <c r="J392" i="15"/>
  <c r="J396" i="15"/>
  <c r="J412" i="15"/>
  <c r="J416" i="15"/>
  <c r="J420" i="15"/>
  <c r="J434" i="15"/>
  <c r="J438" i="15"/>
  <c r="J442" i="15"/>
  <c r="J446" i="15"/>
  <c r="J450" i="15"/>
  <c r="J454" i="15"/>
  <c r="J458" i="15"/>
  <c r="J482" i="15"/>
  <c r="J486" i="15"/>
  <c r="J490" i="15"/>
  <c r="J494" i="15"/>
  <c r="J498" i="15"/>
  <c r="J534" i="15"/>
  <c r="J538" i="15"/>
  <c r="J542" i="15"/>
  <c r="J546" i="15"/>
  <c r="J550" i="15"/>
  <c r="J608" i="15"/>
  <c r="J612" i="15"/>
  <c r="J616" i="15"/>
  <c r="J620" i="15"/>
  <c r="J652" i="15"/>
  <c r="J656" i="15"/>
  <c r="J660" i="15"/>
  <c r="J664" i="15"/>
  <c r="J668" i="15"/>
  <c r="J700" i="15"/>
  <c r="J704" i="15"/>
  <c r="J708" i="15"/>
  <c r="J714" i="15"/>
  <c r="J718" i="15"/>
  <c r="J722" i="15"/>
  <c r="J726" i="15"/>
  <c r="J730" i="15"/>
  <c r="J734" i="15"/>
  <c r="J738" i="15"/>
  <c r="J742" i="15"/>
  <c r="J746" i="15"/>
  <c r="J766" i="15"/>
  <c r="J770" i="15"/>
  <c r="J774" i="15"/>
  <c r="J798" i="15"/>
  <c r="J834" i="15"/>
  <c r="J838" i="15"/>
  <c r="J846" i="15"/>
  <c r="J850" i="15"/>
  <c r="J854" i="15"/>
  <c r="J858" i="15"/>
  <c r="J862" i="15"/>
  <c r="J866" i="15"/>
  <c r="J872" i="15"/>
  <c r="J876" i="15"/>
  <c r="J880" i="15"/>
  <c r="J884" i="15"/>
  <c r="J888" i="15"/>
  <c r="J892" i="15"/>
  <c r="J896" i="15"/>
  <c r="J900" i="15"/>
  <c r="J904" i="15"/>
  <c r="J924" i="15"/>
  <c r="J928" i="15"/>
  <c r="J932" i="15"/>
  <c r="J956" i="15"/>
  <c r="J992" i="15"/>
  <c r="J996" i="15"/>
  <c r="J1000" i="15"/>
  <c r="J430" i="15"/>
  <c r="J426" i="15"/>
  <c r="J17" i="18"/>
  <c r="J53" i="18"/>
  <c r="J135" i="18"/>
  <c r="J175" i="18"/>
  <c r="J477" i="18"/>
  <c r="J533" i="18"/>
  <c r="J603" i="18"/>
  <c r="J765" i="18"/>
  <c r="J793" i="18"/>
  <c r="J829" i="18"/>
  <c r="J923" i="18"/>
  <c r="J951" i="18"/>
  <c r="J987" i="18"/>
  <c r="J9" i="18"/>
  <c r="J4" i="18" s="1"/>
  <c r="J61" i="18"/>
  <c r="J85" i="18"/>
  <c r="J103" i="18"/>
  <c r="J115" i="18"/>
  <c r="J143" i="18"/>
  <c r="J225" i="18"/>
  <c r="J261" i="18"/>
  <c r="J485" i="18"/>
  <c r="J541" i="18"/>
  <c r="J611" i="18"/>
  <c r="J841" i="18"/>
  <c r="J77" i="17"/>
  <c r="J4" i="17" s="1"/>
  <c r="J17" i="16"/>
  <c r="J53" i="16"/>
  <c r="J107" i="16"/>
  <c r="J135" i="16"/>
  <c r="J175" i="16"/>
  <c r="J229" i="16"/>
  <c r="J343" i="16"/>
  <c r="J383" i="16"/>
  <c r="J411" i="16"/>
  <c r="J429" i="16"/>
  <c r="J445" i="16"/>
  <c r="J489" i="16"/>
  <c r="J529" i="16"/>
  <c r="J13" i="16"/>
  <c r="J25" i="16"/>
  <c r="J49" i="16"/>
  <c r="J65" i="16"/>
  <c r="J89" i="16"/>
  <c r="J103" i="16"/>
  <c r="J119" i="16"/>
  <c r="J131" i="16"/>
  <c r="J351" i="16"/>
  <c r="J407" i="16"/>
  <c r="J425" i="16"/>
  <c r="J441" i="16"/>
  <c r="J485" i="16"/>
  <c r="J541" i="16"/>
  <c r="J611" i="16"/>
  <c r="J841" i="16"/>
  <c r="J4" i="15"/>
  <c r="J4" i="13"/>
  <c r="J4" i="12"/>
  <c r="J4" i="11"/>
  <c r="J1020" i="11" s="1"/>
  <c r="J77" i="9"/>
  <c r="J4" i="9" s="1"/>
  <c r="J77" i="8"/>
  <c r="J4" i="8" s="1"/>
  <c r="J4" i="7"/>
  <c r="J13" i="6"/>
  <c r="J25" i="6"/>
  <c r="J49" i="6"/>
  <c r="J65" i="6"/>
  <c r="J89" i="6"/>
  <c r="J107" i="6"/>
  <c r="J119" i="6"/>
  <c r="J131" i="6"/>
  <c r="J383" i="6"/>
  <c r="J489" i="6"/>
  <c r="J529" i="6"/>
  <c r="J761" i="6"/>
  <c r="J845" i="6"/>
  <c r="J919" i="6"/>
  <c r="J9" i="6"/>
  <c r="J61" i="6"/>
  <c r="J85" i="6"/>
  <c r="J103" i="6"/>
  <c r="J143" i="6"/>
  <c r="J225" i="6"/>
  <c r="J261" i="6"/>
  <c r="J485" i="6"/>
  <c r="J541" i="6"/>
  <c r="J611" i="6"/>
  <c r="J841" i="6"/>
  <c r="J4" i="5"/>
  <c r="J9" i="3"/>
  <c r="J49" i="3"/>
  <c r="J65" i="3"/>
  <c r="J143" i="3"/>
  <c r="J421" i="3"/>
  <c r="J437" i="3"/>
  <c r="J481" i="3"/>
  <c r="J509" i="3"/>
  <c r="J525" i="3"/>
  <c r="J567" i="3"/>
  <c r="J583" i="3"/>
  <c r="J599" i="3"/>
  <c r="J639" i="3"/>
  <c r="J753" i="3"/>
  <c r="J825" i="3"/>
  <c r="J5" i="3"/>
  <c r="J21" i="3"/>
  <c r="J61" i="3"/>
  <c r="J85" i="3"/>
  <c r="J139" i="3"/>
  <c r="J343" i="3"/>
  <c r="J387" i="3"/>
  <c r="J415" i="3"/>
  <c r="J433" i="3"/>
  <c r="J449" i="3"/>
  <c r="J477" i="3"/>
  <c r="J521" i="3"/>
  <c r="J537" i="3"/>
  <c r="J561" i="3"/>
  <c r="J579" i="3"/>
  <c r="J595" i="3"/>
  <c r="J821" i="3"/>
  <c r="J841" i="3"/>
  <c r="J919" i="3"/>
  <c r="J951" i="3"/>
  <c r="J4" i="2"/>
  <c r="J703" i="1"/>
  <c r="J687" i="1"/>
  <c r="J655" i="1"/>
  <c r="J639" i="1"/>
  <c r="J635" i="1"/>
  <c r="J619" i="1"/>
  <c r="J603" i="1"/>
  <c r="J599" i="1"/>
  <c r="J579" i="1"/>
  <c r="J541" i="1"/>
  <c r="J493" i="1"/>
  <c r="J477" i="1"/>
  <c r="J469" i="1"/>
  <c r="J465" i="1"/>
  <c r="J457" i="1"/>
  <c r="J453" i="1"/>
  <c r="J433" i="1"/>
  <c r="J425" i="1"/>
  <c r="J46" i="1"/>
  <c r="J1015" i="1"/>
  <c r="J627" i="1"/>
  <c r="J587" i="1"/>
  <c r="J849" i="1"/>
  <c r="J821" i="1"/>
  <c r="J809" i="1"/>
  <c r="J793" i="1"/>
  <c r="J761" i="1"/>
  <c r="J753" i="1"/>
  <c r="J721" i="1"/>
  <c r="J659" i="1"/>
  <c r="J583" i="1"/>
  <c r="J545" i="1"/>
  <c r="J525" i="1"/>
  <c r="J513" i="1"/>
  <c r="J90" i="1"/>
  <c r="J82" i="1"/>
  <c r="J78" i="1" s="1"/>
  <c r="J50" i="1"/>
  <c r="J42" i="1"/>
  <c r="J10" i="1"/>
  <c r="J879" i="1"/>
  <c r="J699" i="1"/>
  <c r="J691" i="1"/>
  <c r="J679" i="1"/>
  <c r="J671" i="1"/>
  <c r="J663" i="1"/>
  <c r="J643" i="1"/>
  <c r="J631" i="1"/>
  <c r="J623" i="1"/>
  <c r="J615" i="1"/>
  <c r="J611" i="1"/>
  <c r="J607" i="1"/>
  <c r="J595" i="1"/>
  <c r="J591" i="1"/>
  <c r="J575" i="1"/>
  <c r="J571" i="1"/>
  <c r="J565" i="1"/>
  <c r="J561" i="1"/>
  <c r="J549" i="1"/>
  <c r="J533" i="1"/>
  <c r="J521" i="1"/>
  <c r="J517" i="1"/>
  <c r="J497" i="1"/>
  <c r="J489" i="1"/>
  <c r="J485" i="1"/>
  <c r="J481" i="1"/>
  <c r="J473" i="1"/>
  <c r="J461" i="1"/>
  <c r="J449" i="1"/>
  <c r="J445" i="1"/>
  <c r="J437" i="1"/>
  <c r="J429" i="1"/>
  <c r="J236" i="1"/>
  <c r="J74" i="1"/>
  <c r="J875" i="1"/>
  <c r="J667" i="1"/>
  <c r="J441" i="1"/>
  <c r="J987" i="1"/>
  <c r="J777" i="1"/>
  <c r="J86" i="1"/>
  <c r="J66" i="1"/>
  <c r="J871" i="1"/>
  <c r="J683" i="1"/>
  <c r="J675" i="1"/>
  <c r="J651" i="1"/>
  <c r="J557" i="1"/>
  <c r="J537" i="1"/>
  <c r="J529" i="1"/>
  <c r="J62" i="1"/>
  <c r="J58" i="1"/>
  <c r="J418" i="1"/>
  <c r="J128" i="1"/>
  <c r="J414" i="1"/>
  <c r="J276" i="1"/>
  <c r="J733" i="1"/>
  <c r="J713" i="1"/>
  <c r="J707" i="1"/>
  <c r="J346" i="1"/>
  <c r="J737" i="1"/>
  <c r="J717" i="1"/>
  <c r="J865" i="1"/>
  <c r="J861" i="1"/>
  <c r="J857" i="1"/>
  <c r="J813" i="1"/>
  <c r="J789" i="1"/>
  <c r="J781" i="1"/>
  <c r="J741" i="1"/>
  <c r="J729" i="1"/>
  <c r="J725" i="1"/>
  <c r="J410" i="1"/>
  <c r="J402" i="1"/>
  <c r="J386" i="1"/>
  <c r="J362" i="1"/>
  <c r="J354" i="1"/>
  <c r="J350" i="1"/>
  <c r="J342" i="1"/>
  <c r="J338" i="1"/>
  <c r="J330" i="1"/>
  <c r="J326" i="1"/>
  <c r="J322" i="1"/>
  <c r="J318" i="1"/>
  <c r="J292" i="1"/>
  <c r="J284" i="1"/>
  <c r="J248" i="1"/>
  <c r="J244" i="1"/>
  <c r="J240" i="1"/>
  <c r="J232" i="1"/>
  <c r="J224" i="1"/>
  <c r="J212" i="1"/>
  <c r="J208" i="1"/>
  <c r="J204" i="1"/>
  <c r="J853" i="1"/>
  <c r="J845" i="1"/>
  <c r="J837" i="1"/>
  <c r="J833" i="1"/>
  <c r="J829" i="1"/>
  <c r="J825" i="1"/>
  <c r="J805" i="1"/>
  <c r="J797" i="1"/>
  <c r="J785" i="1"/>
  <c r="J773" i="1"/>
  <c r="J769" i="1"/>
  <c r="J765" i="1"/>
  <c r="J757" i="1"/>
  <c r="J749" i="1"/>
  <c r="J745" i="1"/>
  <c r="J394" i="1"/>
  <c r="J390" i="1"/>
  <c r="J382" i="1"/>
  <c r="J334" i="1"/>
  <c r="J314" i="1"/>
  <c r="J310" i="1"/>
  <c r="J300" i="1"/>
  <c r="J264" i="1"/>
  <c r="J200" i="1"/>
  <c r="J817" i="1"/>
  <c r="J398" i="1"/>
  <c r="J366" i="1"/>
  <c r="J358" i="1"/>
  <c r="J306" i="1"/>
  <c r="J296" i="1"/>
  <c r="J272" i="1"/>
  <c r="J268" i="1"/>
  <c r="J228" i="1"/>
  <c r="J220" i="1"/>
  <c r="J124" i="1"/>
  <c r="J14" i="1"/>
  <c r="J1019" i="1"/>
  <c r="J1007" i="1"/>
  <c r="J979" i="1"/>
  <c r="J975" i="1"/>
  <c r="J963" i="1"/>
  <c r="J943" i="1"/>
  <c r="J883" i="1"/>
  <c r="J189" i="1"/>
  <c r="J185" i="1"/>
  <c r="J157" i="1"/>
  <c r="J153" i="1"/>
  <c r="J145" i="1"/>
  <c r="J137" i="1"/>
  <c r="J120" i="1"/>
  <c r="J96" i="1"/>
  <c r="J193" i="1"/>
  <c r="J161" i="1"/>
  <c r="J141" i="1"/>
  <c r="J1011" i="1"/>
  <c r="J1003" i="1"/>
  <c r="J999" i="1"/>
  <c r="J991" i="1"/>
  <c r="J967" i="1"/>
  <c r="J955" i="1"/>
  <c r="J939" i="1"/>
  <c r="J927" i="1"/>
  <c r="J919" i="1"/>
  <c r="J911" i="1"/>
  <c r="J895" i="1"/>
  <c r="J891" i="1"/>
  <c r="J132" i="1"/>
  <c r="J112" i="1"/>
  <c r="J104" i="1"/>
  <c r="J100" i="1"/>
  <c r="J116" i="1"/>
  <c r="J995" i="1"/>
  <c r="J5" i="1"/>
  <c r="J971" i="1"/>
  <c r="J983" i="1"/>
  <c r="J951" i="1"/>
  <c r="J947" i="1"/>
  <c r="J935" i="1"/>
  <c r="J931" i="1"/>
  <c r="J923" i="1"/>
  <c r="J915" i="1"/>
  <c r="J907" i="1"/>
  <c r="J903" i="1"/>
  <c r="J899" i="1"/>
  <c r="J887" i="1"/>
  <c r="J177" i="1"/>
  <c r="J169" i="1"/>
  <c r="J165" i="1"/>
  <c r="J108" i="1"/>
  <c r="J54" i="1"/>
  <c r="J26" i="1"/>
  <c r="J30" i="1"/>
  <c r="J34" i="1"/>
  <c r="J22" i="1"/>
  <c r="J38" i="1"/>
  <c r="J18" i="1"/>
  <c r="J1025" i="15" l="1"/>
  <c r="J302" i="11"/>
  <c r="J196" i="11"/>
  <c r="J4" i="6"/>
  <c r="J4" i="16"/>
  <c r="J4" i="3"/>
  <c r="J4" i="1"/>
  <c r="J213" i="15"/>
</calcChain>
</file>

<file path=xl/sharedStrings.xml><?xml version="1.0" encoding="utf-8"?>
<sst xmlns="http://schemas.openxmlformats.org/spreadsheetml/2006/main" count="18361" uniqueCount="2421">
  <si>
    <t>Troškovnik drugih obrazovnih materijala za školsku godinu 2026./2027.</t>
  </si>
  <si>
    <t>OŠ JOSIPOVAC</t>
  </si>
  <si>
    <t>Red. broj</t>
  </si>
  <si>
    <t>Šifra</t>
  </si>
  <si>
    <t>Naziv udžbenika</t>
  </si>
  <si>
    <t>Autori</t>
  </si>
  <si>
    <t>Vrsta izdanja</t>
  </si>
  <si>
    <t>Razred</t>
  </si>
  <si>
    <t>Nakladnik</t>
  </si>
  <si>
    <t xml:space="preserve">Broj željenih primjeraka </t>
  </si>
  <si>
    <t>Jedinična cijena bez PDV-a 
(EUR)</t>
  </si>
  <si>
    <t>Ukupna cijena 
bez PDV-a 
(EUR)</t>
  </si>
  <si>
    <t>1. RAZRED</t>
  </si>
  <si>
    <t>1.</t>
  </si>
  <si>
    <t xml:space="preserve"> HRVATSKI JEZIK</t>
  </si>
  <si>
    <t>PČELICA 1, radna bilježnica za hrvatski jezik u prvom razredu osnovne škole, KOMPLET 1. i 2. dio</t>
  </si>
  <si>
    <t>Sonja Ivić, Marija Krmpotić</t>
  </si>
  <si>
    <t>radna bilježnica</t>
  </si>
  <si>
    <t>1</t>
  </si>
  <si>
    <t>Školska knjiga</t>
  </si>
  <si>
    <t>KNJIGOMJER 1, interaktivna radna bilježnica za obradu lektirnih djela u prvom razredu osnovne škole</t>
  </si>
  <si>
    <t>Violeta Drvenkar, Monika Ružić, Ivančica Toić</t>
  </si>
  <si>
    <t>PČELICA 1, crtančica s predvježbama za pisanje u prvom razredu osnovne škole</t>
  </si>
  <si>
    <t>crtančica</t>
  </si>
  <si>
    <t>PČELICA 1, pisanka za hrvatski jezik, tiskana slova, u prvom razredu osnovne škole</t>
  </si>
  <si>
    <t>pisanka</t>
  </si>
  <si>
    <t xml:space="preserve">1. </t>
  </si>
  <si>
    <t xml:space="preserve">2. </t>
  </si>
  <si>
    <t>HRVATSKI JEZIK - ZA UČENIKE S POSEBNIM OBRAZOVNIM POTREBAMA</t>
  </si>
  <si>
    <t xml:space="preserve">3. </t>
  </si>
  <si>
    <t>ENGLESKI JEZIK</t>
  </si>
  <si>
    <t>NEW BUILDING BLOCKS 1, radna bilježnica iz engleskoga jezika za prvi razred osnovne škole, prva godina učenja</t>
  </si>
  <si>
    <t>Kristina Čajo Anđel, Daška Domljan, Ankica Knezović, Danka Singer</t>
  </si>
  <si>
    <t>Profil Klett</t>
  </si>
  <si>
    <t xml:space="preserve">4. </t>
  </si>
  <si>
    <t>NJEMAČKI JEZIK</t>
  </si>
  <si>
    <t>AUF DIE PLÄTZE, FERTG, LOS 1 - Radna bilježnica iz njemačkoga jezika za prvi razred osnovne škole</t>
  </si>
  <si>
    <t>Dinka Štiglmayer Bočkarjov, Irena Pehar Miklenić, Katarina Oreb Sajfert</t>
  </si>
  <si>
    <t>Alfa d.d. Zagreb</t>
  </si>
  <si>
    <t>5.</t>
  </si>
  <si>
    <t>FRANCUSKI JEZIK</t>
  </si>
  <si>
    <t>6.</t>
  </si>
  <si>
    <t>TALIJANSKI JEZIK</t>
  </si>
  <si>
    <t>7.</t>
  </si>
  <si>
    <t>MATEMATIKA</t>
  </si>
  <si>
    <t>MATEMATIČKA MREŽA 1, radna bilježnica za matematiku u prvom razredu osnovne škole</t>
  </si>
  <si>
    <t>Maja Cindrić, Irena Mišurac, Sandra Špika</t>
  </si>
  <si>
    <t xml:space="preserve"> MATEMATIČKA MREŽA 1, zbirka zadataka za matematiku u prvom razredu osnovne škole</t>
  </si>
  <si>
    <t>zbirka zadataka</t>
  </si>
  <si>
    <t>8.</t>
  </si>
  <si>
    <t>MATEMATIKA - ZA UČENIKE S POSEBNIM OBRAZOVNIM POTREBAMA</t>
  </si>
  <si>
    <t>9.</t>
  </si>
  <si>
    <t>PRIRODA I DRUŠTVO</t>
  </si>
  <si>
    <t>EUREKA 1, radna bilježnica za prirodu i društvo u prvom razredu osnovne škole</t>
  </si>
  <si>
    <t xml:space="preserve">Snježana Bakarić Palička, Sanja Ćorić Grgić, Ivana Križanac, Žaklin Lukša: </t>
  </si>
  <si>
    <t>10.</t>
  </si>
  <si>
    <t>PRIRODA I DRUŠTVO - ZA UČENIKE S POSEBNIM OBRAZOVNIM POTREBAMA</t>
  </si>
  <si>
    <t>11.</t>
  </si>
  <si>
    <t>GLAZBENA KULTURA</t>
  </si>
  <si>
    <t>12.</t>
  </si>
  <si>
    <t>LIKOVNA KULTURA</t>
  </si>
  <si>
    <t>LIKOVNA MAPA 1 i 2, likovna mapa s kolažnim papirom za 1. i 2. razred osnovne škole</t>
  </si>
  <si>
    <t>/</t>
  </si>
  <si>
    <t>likovna mapa</t>
  </si>
  <si>
    <t>13.</t>
  </si>
  <si>
    <t>VJERONAUK - IZBORNI PREDMET</t>
  </si>
  <si>
    <t>U Božjoj ljubavi, radna bilježnica za katolički vjeronauk prvoga razreda osnovne škole</t>
  </si>
  <si>
    <t>Ana Volf, Tihana Petković</t>
  </si>
  <si>
    <t>Nadbiskupski duhovni stol - Glas Koncila</t>
  </si>
  <si>
    <t>14.</t>
  </si>
  <si>
    <t>UDŽBENICI ZA ČEŠKU NACIONALNU MANJINU</t>
  </si>
  <si>
    <t>15.</t>
  </si>
  <si>
    <t>UDŽBENICI ZA MAĐARSKU NACIONALNU MANJINU</t>
  </si>
  <si>
    <t>16.</t>
  </si>
  <si>
    <t>UDŽBENICI ZA MAĐARSKU NACIONALNU MANJINU - UVEZENI</t>
  </si>
  <si>
    <t>17.</t>
  </si>
  <si>
    <t>UDŽBENICI ZA SLOVAČKU NACIONALNU MANJINU</t>
  </si>
  <si>
    <t>18.</t>
  </si>
  <si>
    <t>UDŽBENICI ZA SRPSKU NACIONALNU MANJINU</t>
  </si>
  <si>
    <t>19.</t>
  </si>
  <si>
    <t>UDŽBENICI ZA SRPSKU NACIONALNU MANJINU - UVEZENI</t>
  </si>
  <si>
    <t>20.</t>
  </si>
  <si>
    <t>UDŽBENICI ZA TALIJANSKU NACIONALNU MANJINU</t>
  </si>
  <si>
    <t>21.</t>
  </si>
  <si>
    <t>UDŽBENICI ZA TALIJANSKU NACIONALNU MANJINU - UVEZENI</t>
  </si>
  <si>
    <t>22.</t>
  </si>
  <si>
    <t>UDŽBENICI ZA SLIJEPE</t>
  </si>
  <si>
    <t>INFORMATIKA - IZBORNI PREDMET</t>
  </si>
  <si>
    <t>e-SVIJET 1, radna bilježnica informatike u prvom razredu osnovne škole</t>
  </si>
  <si>
    <t>Josipa Blagus, Marijana Šundov</t>
  </si>
  <si>
    <t>Školska knjiga d.d.</t>
  </si>
  <si>
    <t>UKUPNO</t>
  </si>
  <si>
    <t>2. RAZRED</t>
  </si>
  <si>
    <t>HRVATSKI JEZIK - KNJIŽEVNOST</t>
  </si>
  <si>
    <t>2.</t>
  </si>
  <si>
    <t>HRVATSKI JEZIK - JEZIK I JEZIČNO IZRAŽAVANJE</t>
  </si>
  <si>
    <t>3.</t>
  </si>
  <si>
    <t>HRVATSKI JEZIK - KNJIŽEVNOST I JEZIK</t>
  </si>
  <si>
    <t>Knjigomjer 2, interaktivna radna bilježnica za obradu lektirnih djela u drugom razredu osnovne škole</t>
  </si>
  <si>
    <t>interaktivna radna bilježnica za obradu lektirnih djela</t>
  </si>
  <si>
    <t>2</t>
  </si>
  <si>
    <t>Svijet riječi 2, nastavni listići za hrvatski jezik u drugom razredu osnovne škole</t>
  </si>
  <si>
    <t>Terezija Zokić, Benita Vladušić, Ankica Španić, Jadranka Jurić</t>
  </si>
  <si>
    <t>nastavni listići</t>
  </si>
  <si>
    <t>4.</t>
  </si>
  <si>
    <t>NEW BUILDING BLOCKS 2, radna bilježnica iz engleskoga jezika za drugi razred osnovne škole, druga godina učenja</t>
  </si>
  <si>
    <t>New Building Blocks 2, integrirana radna bilježnica za pomoć učenicima pri učenju engleskoga jezika za drugi razred osnovne škole, druga godina učenja, 1. i 2. dio</t>
  </si>
  <si>
    <t>Dijana Posedi, Lana Remenar, Mia Šavrljuga</t>
  </si>
  <si>
    <t>AUF DIE PLÄTZE, FERTIG, LOS 2 - Radna bilježnica iz njemačkoga jezika za drugi razred osnovne škole</t>
  </si>
  <si>
    <t>Dinka Štiglmayer Bočkarjov, Irena Pehar Miklenić</t>
  </si>
  <si>
    <t>Alfa d.d.Zgreb</t>
  </si>
  <si>
    <t xml:space="preserve">8. </t>
  </si>
  <si>
    <t>FRANCUSKI JEZIK - I. GODINA UČENJA, II. STRANI JEZIK</t>
  </si>
  <si>
    <t>Moj sretni broj 2, radna bilježnica za matematiku u drugom razredu osnovne škole</t>
  </si>
  <si>
    <t>Dubravka Miklec, Sanja Jakovljević Rogić, Graciella Prtajin</t>
  </si>
  <si>
    <t>Moj sretni broj 2, zbirka zadataka za matematiku u drugom razredu osnovne škole</t>
  </si>
  <si>
    <t>Matematika 2 plus, interaktivna radna billježnica za razvijanje dodatnih matematičkih vještina u drugom razredu osnovne škole</t>
  </si>
  <si>
    <t>Anita Dragičević, Branka Pastuović</t>
  </si>
  <si>
    <t>interaktivna radna bilježnica</t>
  </si>
  <si>
    <t>Matematika 2, radna bilježnica za razvijanje matematičkih vještina u 2. razredu osnovne škole</t>
  </si>
  <si>
    <t>Vanja Kani, Goranka Adamović</t>
  </si>
  <si>
    <t>Istražujemo naš svijet 2, radna bilježnica za prirodu i društvo u drugom razredu osnovne škole</t>
  </si>
  <si>
    <t>Tamara Kisovar Ivanda, Alena Letina</t>
  </si>
  <si>
    <t>Likovna mapa 1 i 2, likovna mapa s kolažnim papirom za 1. i 2. razred osnovne škole</t>
  </si>
  <si>
    <t> </t>
  </si>
  <si>
    <t>U prijateljstvu s Bogom, radna bilježnica za katolički vjeronauk drugoga razreda osnovne škole</t>
  </si>
  <si>
    <t>23.</t>
  </si>
  <si>
    <t>24.</t>
  </si>
  <si>
    <t>25.</t>
  </si>
  <si>
    <t>e-SVIJET 2, radna bilježnica informatike za drugi razred osnovne škole</t>
  </si>
  <si>
    <t>Josipa Blagus, Ana Budojević, Marijana Šundov</t>
  </si>
  <si>
    <t>3. RAZRED</t>
  </si>
  <si>
    <t>ČITAM I PIŠEM 3 - Radna bilježnica iz hrvatskoga jezika za treći razred osnovne škole</t>
  </si>
  <si>
    <t>dr. sc Dunja Pavličević-Franić, dr. sc. Vladimira Velički, dr. sc. Katarina Aladrović Slovaček, Vlatka Domišljanović,Tamara Turza-Bogdan, Slavica Pospiš</t>
  </si>
  <si>
    <t>NEW BUILDING BLOCKS 3, radna bilježnica iz engleskoga jezika za treći razred osnovne škole, treća godina učenja</t>
  </si>
  <si>
    <t>Kristina Čajo Anđel, Ankica Knezović</t>
  </si>
  <si>
    <t>FRANCUSKI JEZIK - III. I IV. GODINA UČENJA, I. STRANI JEZIK</t>
  </si>
  <si>
    <t>Otkrivamo matematiku 3, radna bilježnica iz matematike za treći razred osnovne škole</t>
  </si>
  <si>
    <t>dr. sc. Dubravka Glasnović Gracin, Gabriela Žokalj, Tanja Soucie</t>
  </si>
  <si>
    <t>3</t>
  </si>
  <si>
    <t>PRIRODA, DRUŠTVO I JA 3 - Radna bilježnica iz prirode i društva za treći razred osnovne škole</t>
  </si>
  <si>
    <t>dr. sc. Mila Bulić , Gordana Kralj, Lidija Križanić, Marija Lesandrić</t>
  </si>
  <si>
    <t>Likovna mapa 3 i 4, likovna mapa za 3. i 4. razred osnovne škole</t>
  </si>
  <si>
    <t>U ljubavi i pomirenju, radna bilježnica za katolički vjeronauk 3. razreda OŠ</t>
  </si>
  <si>
    <t>Tihana Petković, Ana Volf, Ivica Pažin, Ante Pavlović</t>
  </si>
  <si>
    <t>Kršćanska sadašnjost d.o.o.</t>
  </si>
  <si>
    <t>26.</t>
  </si>
  <si>
    <t>INFORMATIKA - IZBORNI PTREDMET</t>
  </si>
  <si>
    <t>e-SVIJET 3, radna bilježnica informatike za treći razred osnovne škole</t>
  </si>
  <si>
    <t>4. RAZRED</t>
  </si>
  <si>
    <t>Škrinjica slova i riječi 4 - Radna bilježnica iz hrvatskoga jezika za četvrti razred osnovne škole</t>
  </si>
  <si>
    <t>Andrea Škribulja Horvat,Vesna Marjanović,Marina Gabelica,Dubravka Ttežak</t>
  </si>
  <si>
    <t>radna biježnica</t>
  </si>
  <si>
    <t>ENGLESKI JEZIK - IV. GODINA UČENJA, I. STRANI JEZIK</t>
  </si>
  <si>
    <t>NEW BUILDING BLOCKS 4, radna bilježnica iz engleskoga jezika za četvrti razred osnovne škole, 4. godina učenja</t>
  </si>
  <si>
    <t xml:space="preserve">Kristina Čajo Anđel, Daška Domljan i Mia Šavrljuga </t>
  </si>
  <si>
    <t xml:space="preserve">New Building Blocks 4, integrirana radna bilježnica za pomoć učenicima pri učenju engleskoga jezika za četvrti razred osnovne škole, četvrta godina učenja, 1. i 2. dio </t>
  </si>
  <si>
    <t>Branka Pavlek, Dijana Posedi, Marija Smuda Đurić</t>
  </si>
  <si>
    <t>ENGLESKI JEZIK - I. GODINA UČENJA, II. STRANI JEZIK</t>
  </si>
  <si>
    <t>NJEMAČKI JEZIK - IV. GODINA UČENJA, I. STRANI JEZIK</t>
  </si>
  <si>
    <t>AUF DIE PLÄTZE, FERTIG, LOS 4 - Radna bilježnica iz njemačkoga jezika za četvrti razred osnovne škole</t>
  </si>
  <si>
    <t>NJEMAČKI JEZIK - I. GODINA UČENJA, II. STRANI JEZIK</t>
  </si>
  <si>
    <t>FRANCUSKI JEZIK - IV. GODINA UČENJA, I. STRANI JEZIK</t>
  </si>
  <si>
    <t>TALIJANSKI JEZIK - I. GODINA UČENJA, II. STRANI JEZIK</t>
  </si>
  <si>
    <t>TALIJANSKI JEZIK - IV. GODINA UČENJA, I. STRANI JEZIK</t>
  </si>
  <si>
    <t>Otkrivamo matematiku 4 - radna bilježnica iz matematike za 4 razrred osnovne škole</t>
  </si>
  <si>
    <t>Dubravka Glasnović Gracin,Gabriela Žokalj,Tanja Soucie</t>
  </si>
  <si>
    <t>4</t>
  </si>
  <si>
    <t>Priroda,društvo i ja 4,radna bilježnica iz prirode i društva za četvrti razred osnovne škole</t>
  </si>
  <si>
    <t>Nikola Štambak,Tomislav Šarlija,Dragana Mamić,Gordana Kralj,Mila Buli8ć</t>
  </si>
  <si>
    <t xml:space="preserve">Likovna mapa s kolaž papirom i raster papirom  3 i 4 </t>
  </si>
  <si>
    <t>likovna mapa s kolažem</t>
  </si>
  <si>
    <t>3.-4.</t>
  </si>
  <si>
    <t>Darovi vjere i zajedništva, radna bilježnica za katolički vjeronauk 4. razreda OŠ</t>
  </si>
  <si>
    <t>Ivica Pažin, Ante Pavlović, Ana Volf, Tihana Petković</t>
  </si>
  <si>
    <t>27.</t>
  </si>
  <si>
    <t>28.</t>
  </si>
  <si>
    <t>29.</t>
  </si>
  <si>
    <t>e-SVIJET 4, radna bilježnica za informatiku u četvrtom razredu osnovne škole</t>
  </si>
  <si>
    <t>Josipa Blagus, Nataša Ljubić Klemše, Ivana Ružić, Mario Stančić</t>
  </si>
  <si>
    <t>Radna bilježnica</t>
  </si>
  <si>
    <t>5. RAZRED</t>
  </si>
  <si>
    <t xml:space="preserve"> NAŠ HRVATSKI 5, radna bilježnica za hrvatski jezik u petome razredu osnovne škole</t>
  </si>
  <si>
    <t>Anita Šojat, Vjekoslava Hrastović i Nada Marguš</t>
  </si>
  <si>
    <t>Školska knjiga d.d. Zagreb</t>
  </si>
  <si>
    <t>ENGLESKI JEZIK - V. GODINA UČENJA, I. STRANI JEZIK</t>
  </si>
  <si>
    <t xml:space="preserve"> DIP IN 5, radna bilježnica za engleski jezik u petom razredu osnovne škole, peta godina učenja, prvi strani jezik</t>
  </si>
  <si>
    <t>Suzana Ban</t>
  </si>
  <si>
    <t xml:space="preserve"> DIP IN 5, radna bilježnica za pomoć u učenju engleskog jezika u petom razredu osnovne škole, peta godina učenja, prvi strani jezik</t>
  </si>
  <si>
    <t>Ivana Hrastović Mandarić, Alenka Taslak, Maja Veselinović Kovač, Irena Holik</t>
  </si>
  <si>
    <t>Radna bilježnica za pomoć u učenju</t>
  </si>
  <si>
    <t>ENGLESKI JEZIK - II. GODINA UČENJA, II. STRANI JEZIK</t>
  </si>
  <si>
    <t>NJEMAČKI JEZIK - V. GODINA UČENJA, I. STRANI JEZIK</t>
  </si>
  <si>
    <t xml:space="preserve">Auf die Plätze, fertig, los 5, radna bilježnica iz njemačkoga jezika za peti razred osnovne škole, peta godina učenja </t>
  </si>
  <si>
    <t>Dinka Štiglmayer Bočkarjov, Irena Pehar Milenić, Katarina Oreb Sajfert</t>
  </si>
  <si>
    <t>ALFA d.d. Zagreb</t>
  </si>
  <si>
    <t>NJEMAČKI JEZIK - II. GODINA UČENJA, II. STRANI JEZIK</t>
  </si>
  <si>
    <t>FRANCUSKI JEZIK - II. GODINA UČENJA, II. STRANI JEZIK</t>
  </si>
  <si>
    <t>FRANCUSKI JEZIK - V. I II. GODINA UČENJA, I. I II. STRANI JEZIK</t>
  </si>
  <si>
    <t>TALIJANSKI JEZIK - II. GODINA UČENJA, II. STRANI JEZIK</t>
  </si>
  <si>
    <t>TALIJANSKI JEZIK - V. GODINA UČENJA, I. STRANI JEZIK</t>
  </si>
  <si>
    <t>Matematika 5, radna bilježnica za pomoć u učenju matematike u petom razredu osnovne škole</t>
  </si>
  <si>
    <t>Ljiljana Peretin, Denis Vujanović</t>
  </si>
  <si>
    <t>PRIRODA</t>
  </si>
  <si>
    <t>Priroda 5, radna bilježnica za prirodu u petom razredu osnovne škole</t>
  </si>
  <si>
    <t>Damir Bendelja, Doroteja Domjanović Horvat, Diana Garašić, Žaklin Lukša, Ines Budić, Đurđica Culjak, Marijana Gudić</t>
  </si>
  <si>
    <t xml:space="preserve">5. </t>
  </si>
  <si>
    <t>PRIRODA - ZA UČENIKE S POSEBNIM OBRAZOVNIM POTREBAMA</t>
  </si>
  <si>
    <t>Priroda 5, radna bilježnica za pomoć u učenju prirode u petom razredu osnovne škole</t>
  </si>
  <si>
    <t>Đurđica Culjak, Renata Roščak</t>
  </si>
  <si>
    <t xml:space="preserve">radna bilježnica za pomoć u učenju </t>
  </si>
  <si>
    <t>Školska  knjiga d.d.</t>
  </si>
  <si>
    <t>GEOGRAFIJA</t>
  </si>
  <si>
    <t>Moja Zemlja 1, radna bilježnica iz geografije za peti razred osnovne škole</t>
  </si>
  <si>
    <t>Ivan Gambiroža, Josip Jukić, Dinko Marin, Ana Mesić</t>
  </si>
  <si>
    <t xml:space="preserve">radna bilježnica </t>
  </si>
  <si>
    <t>GEOGRAFSKI ŠKOLSKI ATLAS - Hrvatska - Europa - Svijet</t>
  </si>
  <si>
    <t>Nikola Štambak</t>
  </si>
  <si>
    <t>geografski atlas</t>
  </si>
  <si>
    <t>GEOGRAFIJA - ZA UČENIKE S POSEBNIM OBRAZOVNIM POTREBAMA</t>
  </si>
  <si>
    <t>POVIJEST</t>
  </si>
  <si>
    <t>POVIJEST 5 - Radna bilježnica za peti razred osnovne škole</t>
  </si>
  <si>
    <t>Ante Birin, Eva Katarina Glazer, Tomislav Šarlija, Abelina Finek, Darko Finek</t>
  </si>
  <si>
    <t>5</t>
  </si>
  <si>
    <t>ŠKOLSKI POVIJESNI ATLAS za osnovnu i srednju školu</t>
  </si>
  <si>
    <t>Ante Birin, Tomislav Šarlija</t>
  </si>
  <si>
    <t>povijesni atlas</t>
  </si>
  <si>
    <t>POVIJEST - ZA UČENIKE S POSEBNIM OBRAZOVNIM POTREBAMA</t>
  </si>
  <si>
    <t>Likovna mapa 5-6 s kolaž i raster - papirima</t>
  </si>
  <si>
    <t>5.-6-</t>
  </si>
  <si>
    <t>TEHNIČKA KULTURA</t>
  </si>
  <si>
    <t>TK5, radni materijali za vođenje vježbi i praktičnog rada iz tehničke kulture za peti razred osnovne škole</t>
  </si>
  <si>
    <t>FanY Bilić, Damir Ereš, Ružica Gulam , Ana Majić, Tijana Martić, Darko Suman, 
Mato Šimunović, Leon Zakanji, Tamara Valčić, Marijan Vinković</t>
  </si>
  <si>
    <t>radni materijali</t>
  </si>
  <si>
    <t>Profil Klett d.o.o.</t>
  </si>
  <si>
    <t>LATINSKI JEZIK - IZBORNI PREDMET</t>
  </si>
  <si>
    <t>INFORMATIKA 5, radna bilježnica iz informatike za peti razred osnovne škole</t>
  </si>
  <si>
    <t>Vedrana Gregurić, Nenad Hajdinjak, Milana Jakšić, Boris Počuča, Darko Rakić, Silvana Svetličić, Davor Šokac, Dragan Vlajinić</t>
  </si>
  <si>
    <t>Učitelju, gdje stanuješ? (Iv 1,38), radna bilježnica za katolički vjeronauk 5. razreda OŠ</t>
  </si>
  <si>
    <t>Mirjana Novak, Barbara Sipina</t>
  </si>
  <si>
    <t>30.</t>
  </si>
  <si>
    <t>31.</t>
  </si>
  <si>
    <t>32.</t>
  </si>
  <si>
    <t>33.</t>
  </si>
  <si>
    <t>34.</t>
  </si>
  <si>
    <t>35.</t>
  </si>
  <si>
    <t>36.</t>
  </si>
  <si>
    <t>6. RAZRED</t>
  </si>
  <si>
    <t>NAŠ HRVATSKI 6, radna bilježnica hrvatskoga jezika u šestome razredu osnovne škole</t>
  </si>
  <si>
    <t>Anita Šojat, Vjekoslava Hrastović, Nada Marguš</t>
  </si>
  <si>
    <t>ENGLESKI JEZIK - VI. GODINA UČENJA, I. STRANI JEZIK</t>
  </si>
  <si>
    <t>Dip in 6, radna bilježnica za engleski jezik u šestom razredu osnovne škole, 6. godina učenja</t>
  </si>
  <si>
    <t>Maja Mardešić</t>
  </si>
  <si>
    <t>Dip in 6, radna bilježnica za pomoć u učenju engleskog jezika u šestom razredu osnovne škole, 6. godina učenja</t>
  </si>
  <si>
    <t>Gordana Grgić, Zvonka Ivković, Suzana Prnjat</t>
  </si>
  <si>
    <t>radna bilježnica za pomoć u učenju</t>
  </si>
  <si>
    <t>ENGLESKI JEZIK - III. GODINA UČENJA, II. STRANI JEZIK</t>
  </si>
  <si>
    <t>NJEMAČKI JEZIK - VI. GODINA UČENJA, I. STRANI JEZIK</t>
  </si>
  <si>
    <t xml:space="preserve">Auf die Plätze, fertig, los 6, radna bilježnica iz njemačkoga jezika za šesti razred osnovne škole, šesta godina učenja </t>
  </si>
  <si>
    <t>Dinka Štiglmayer Bočkarjov, Irena Pehar Miklenić, Danijela Kikić Dakić</t>
  </si>
  <si>
    <t>NJEMAČKI JEZIK - III. GODINA UČENJA, II. STRANI JEZIK</t>
  </si>
  <si>
    <t>FRANCUSKI JEZIK - III. GODINA UČENJA, II. STRANI JEZIK</t>
  </si>
  <si>
    <t>FRANCUSKI JEZIK - VI. I III. GODINA UČENJA, I. I II. STRANI JEZIK</t>
  </si>
  <si>
    <t>TALIJANSKI JEZIK - III. GODINA UČENJA, II. STRANI JEZIK</t>
  </si>
  <si>
    <t>TALIJANSKI JEZIK - VI. GODINA UČENJA, I. STRANI JEZIK</t>
  </si>
  <si>
    <t>Matematika 6, radna bilježnica za pomoć u učenju matematike u šestom razredu osnovne škole</t>
  </si>
  <si>
    <t xml:space="preserve">Školska knjiga d. d. </t>
  </si>
  <si>
    <t>Priroda 6, radna bilježnica za prirodu u šestome razredu osnovne škole</t>
  </si>
  <si>
    <t>Damir Bendelja, Doroteja Domjanović Horvat, Diana Garašić, Žaklin Lukša, Ines Budić, Đurđica Culjak, Marijan Gudić</t>
  </si>
  <si>
    <t>Priroda 6, radna bilježnica za pomoć u učenju prirode u šestom razredu osnovne škole</t>
  </si>
  <si>
    <t>Moja Zemlja 2, radna bilježnica iz geografije za šesti razred osnovne škole</t>
  </si>
  <si>
    <t>POVIJEST 6 - Radna bilježnica iz povijesti za šesti razred osnovne škole</t>
  </si>
  <si>
    <t>Ante Birin, Danijela Deković, Tomislav Šarlija</t>
  </si>
  <si>
    <t>5.-6.</t>
  </si>
  <si>
    <t>TK 6, radni materijali za izvođenje vježbi i praktičnog rada iz tehničke kulture za šesti razred osnovne škole</t>
  </si>
  <si>
    <t>Leon Zakanji, Tamara Valčić, Mato Šimunović, Darko Suman, Dragan Vlajinić, Tome Kovačević, Ana Majić, Damir Ereš, Ivo Tkalec</t>
  </si>
  <si>
    <t>radni materijali za izvođenje vježbi i praktičnog rada iz tehničke kulture za šesti razred osnovne škole</t>
  </si>
  <si>
    <t>INFORMATIKA 6, radna bilježnica za informatiku u šestom razredu osnovne škole</t>
  </si>
  <si>
    <t>Saida Deljac, Vedrana Gregurić, Nenad Hajdinjak, Boris Počuča, Darko Rakić, Silvana Svetličić</t>
  </si>
  <si>
    <t>Biram slobodu, radna bilježnica za katolički vjeronauk šestog razreda osnovne škole</t>
  </si>
  <si>
    <t>6</t>
  </si>
  <si>
    <t>Kršćanska sadrašnjost d.o.o.</t>
  </si>
  <si>
    <t>7. RAZRED</t>
  </si>
  <si>
    <t xml:space="preserve"> NAŠ HRVATSKI 7, radna bilježnica hrvatskoga jezika u sedmome razredu osnovne škole</t>
  </si>
  <si>
    <t xml:space="preserve">Radna bilježnica </t>
  </si>
  <si>
    <t>ENGLESKI JEZIK - VII. GODINA UČENJA, I. STRANI JEZIK</t>
  </si>
  <si>
    <t xml:space="preserve"> DIP IN 7, radna bilježnica za engleski jezik u sedmom razredu osnovne škole, sedma godina učenja, prvi strani jezik</t>
  </si>
  <si>
    <t>Višnja Anić, Božica Pavlinek</t>
  </si>
  <si>
    <t xml:space="preserve"> DIP IN 7, radna bilježnica za pomoć u učenju engleskog jezika u sedmom razredu osnovne škole, sedma godina učenja, prvi strani jezik</t>
  </si>
  <si>
    <t>Agata Milčić, Ivančica Puškarić, Sanja Salaj, Gorana Simić Vinski</t>
  </si>
  <si>
    <t>ENGLESKI JEZIK - IV. GODINA UČENJA, II. STRANI JEZIK</t>
  </si>
  <si>
    <t>NJEMAČKI JEZIK - VII. GODINA UČENJA, I. STRANI JEZIK</t>
  </si>
  <si>
    <t>Auf die Plätze, fertig, los 7, radna bilježnica iz njemačkoga jezika za sedmi razred osnovne škole, sedma godina učenja</t>
  </si>
  <si>
    <t xml:space="preserve">ALFA d.d. Zagreb </t>
  </si>
  <si>
    <t>NJEMAČKI JEZIK - IV. GODINA UČENJA, II. STRANI JEZIK</t>
  </si>
  <si>
    <t>FRANCUSKI JEZIK - VII. I VIII. ILI IV. I V. GODINA UČENJA, I. ILI II. STRANI JEZIK</t>
  </si>
  <si>
    <t>FRANCUSKI JEZIK - IV. GODINA UČENJA, II. STRANI JEZIK</t>
  </si>
  <si>
    <t>TALIJANSKI JEZIK - IV. GODINA UČENJA, II. STRANI JEZIK</t>
  </si>
  <si>
    <t>BIOLOGIJA</t>
  </si>
  <si>
    <t>Biologija 7, radna bilježnica za biologiju u sedmom razredu osnovne škole</t>
  </si>
  <si>
    <t>Damir Bendelja, Žaklin Lukša, Renata Roščak, Emica Orešković, Monika Pavić, Nataša Pongrac</t>
  </si>
  <si>
    <t xml:space="preserve">Školska knjiga d.d. </t>
  </si>
  <si>
    <t>BIOLOGIJA - ZA UČENIKE S POSEBNIM OBRAZOVNIM POTREBAMA</t>
  </si>
  <si>
    <t>Biologija 7, radna bilježnica za pomoć u učenju biologije u sedmom razredu osnovne škole</t>
  </si>
  <si>
    <t>FIZIKA</t>
  </si>
  <si>
    <t>Fizika 7</t>
  </si>
  <si>
    <t>Zumbulka Beštak-Kadić, Nada Brković, Planinka Pećina, Luca Spetić, Danijela Šumić</t>
  </si>
  <si>
    <t>ALFA d.d.</t>
  </si>
  <si>
    <t>FIZIKA - ZA UČENIKE S POSEBNIM OBRAZOVNIM POTREBAMA</t>
  </si>
  <si>
    <t>KEMIJA</t>
  </si>
  <si>
    <t>Kemija 7, radna bilježnica za kemiju u sedmom razredu osnovne škole</t>
  </si>
  <si>
    <t>Sanja Lukić, Ivana Marić Zerdun, Nataša Trenčevska, Marijan Varga</t>
  </si>
  <si>
    <t>KEMIJA - ZA UČENIKE S POSEBNIM OBRAZOVNIM POTREBAMA</t>
  </si>
  <si>
    <t>Kemija 7, radna bilježnica za pomoć u učenju kemiju u sedmom razredu osnovne škole</t>
  </si>
  <si>
    <t>Žana Kučalo, Sanja Horvat Sinovčić</t>
  </si>
  <si>
    <t>Moja Zemlja 3, radna bilježnica iz geografije za sedmi razred osnovne škole</t>
  </si>
  <si>
    <t>Ane Kožul, Silvija Krpes, Krunoslav Samardžić, Milan Vukelić</t>
  </si>
  <si>
    <t>POVIJEST 7 - Radna bilježnica iz povijesti za sedmi razred osnovne škole</t>
  </si>
  <si>
    <t>Ante Birin, Abelina Finek, Darko Finek, Željko Holjevac, Maja Katušić, Tomislav Šarlija</t>
  </si>
  <si>
    <t>Likovna mapa 7-8 s kolaž i raster - papirima</t>
  </si>
  <si>
    <t>7-8.</t>
  </si>
  <si>
    <t>TK 7, radni materijali za izvođenje vježbi i praktičnog rada iz tehničke kulture za sedmi razred osnovne škole</t>
  </si>
  <si>
    <t>Leon Zakanji, Dragan Vlajinić, Damir Čović, Krešimir Kenfelj, Alenka Šimić, Sanja Prodanović Trlin, Marijan Vinković</t>
  </si>
  <si>
    <t>radni materijali za izvođenje vježbi i praktičnog rada iz tehničke kulture za sedmi razred osnovne škole</t>
  </si>
  <si>
    <t>GRČKI JEZIK - IZBORNI PREDMET</t>
  </si>
  <si>
    <t>INFORMATIKA 7, radna bilježnica za informatiku u sedmom razredu osnovne škole</t>
  </si>
  <si>
    <t>Neka je Bog prvi, radna bilježnica za katolički vjeronauk sedmoga razreda osnovne škole</t>
  </si>
  <si>
    <t>Josip Periš, Marina Šimić, Ivana Perčić</t>
  </si>
  <si>
    <t>7</t>
  </si>
  <si>
    <t>37.</t>
  </si>
  <si>
    <t>38.</t>
  </si>
  <si>
    <t>8. RAZRED</t>
  </si>
  <si>
    <t>NAŠ HRVATSKI 8, radna bilježnica za hrvatski jezik u osmome razredu osnovne škole</t>
  </si>
  <si>
    <t>školska knjiga d.d.</t>
  </si>
  <si>
    <t>ENGLESKI JEZIK - VIII. GODINA UČENJA, I. STRANI JEZIK</t>
  </si>
  <si>
    <t xml:space="preserve">Dip in 8, radna bilježnica za engleski jezik u osmom razredu osnovne škole, 8. godina učenja </t>
  </si>
  <si>
    <t xml:space="preserve">Olinka Breka </t>
  </si>
  <si>
    <t>Dip in 8, radna bilježnica za pomoć u učenju engleskog jezika u osmom razredu osnovne škole, 8. godina učenja</t>
  </si>
  <si>
    <t>Suzana Anić Antić, Željka Jakušić Čejka, Dajana Vukadin, Iva Palčić Strčić</t>
  </si>
  <si>
    <t>ENGLESKI JEZIK - V. GODINA UČENJA, II. STRANI JEZIK</t>
  </si>
  <si>
    <t>NJEMAČKI JEZIK - VIII. GODINA UČENJA, I. STRANI JEZIK</t>
  </si>
  <si>
    <t xml:space="preserve">Lernen und spielen 5, radna bilježnica iz njemačkoga jezika za osmi razred osnovne škole (peta godina učenja) </t>
  </si>
  <si>
    <t xml:space="preserve">Ivana Vajda, Karin Nigl, Gordana Matolek Veselić </t>
  </si>
  <si>
    <t>NJEMAČKI JEZIK - V. GODINA UČENJA, II. STRANI JEZIK</t>
  </si>
  <si>
    <t>FRANCUSKI JEZIK - V. GODINA UČENJA, II. STRANI JEZIK</t>
  </si>
  <si>
    <t>TALIJANSKI JEZIK - V. GODINA UČENJA, II. STRANI JEZIK</t>
  </si>
  <si>
    <t>Biologija 8, radna bilježnica za biologiju u osmom razredu osnovne škole</t>
  </si>
  <si>
    <t>Damir Bendelja, Žaklin Lukša, Emica Orešković, Monika Pavić, Nataša Pongrac, Renata Roščak</t>
  </si>
  <si>
    <t>Fizika 8, radna bilježnica iz fizike za osmi razred osnovne škole</t>
  </si>
  <si>
    <t>Zumbulka Beštak Kadić, Nada Brković, Planinka Pećina</t>
  </si>
  <si>
    <t>Kemija 8, radna bilježnica za kemiju u osmom razredu osnovne škole</t>
  </si>
  <si>
    <t>Sanja Lukić, Ivana Marić Zerdun, Marijan Varga, Sanja  Krmpotić-Gržančić</t>
  </si>
  <si>
    <t>Moja Zemlja 4, radna bilježnica iz geografije za osmi razred osnovne škole</t>
  </si>
  <si>
    <t>Ante Kožul, Silvija Krpes, Krunoslav Samardžić</t>
  </si>
  <si>
    <t xml:space="preserve">POVIJEST 8 - Radna bilježnica iz povijesti za osmi razred osnovne škole </t>
  </si>
  <si>
    <t>Nikica Barić, Ivan Brigović, Zaviša Kačić Alesić, Ante Nazor, Zrinka Racić, Mira Racić</t>
  </si>
  <si>
    <t>7.-8.</t>
  </si>
  <si>
    <t>TK 8, radni materijali za izvođenje vježbi i praktičnog rada iz tehničke kulture za osmi razred osnovne škole</t>
  </si>
  <si>
    <t>Damir Čović, Valentina Dijačić, Krešimir Kenfelj, Tome Kovačević, Sanja Prodanović Trlin, Darko Suman, Alenka Šimić, Ivica Šimić, Marijan Vinković, Dragan Vlainić</t>
  </si>
  <si>
    <t>radni materijali za izvođenje vježbi i praktičnog rada iz tehničke kulture za osmi razred osnovne škole</t>
  </si>
  <si>
    <t xml:space="preserve">Profil Klett d.o.o. </t>
  </si>
  <si>
    <t>INFORMATIKA 8, radna bilježnica za informatiku u osmom razredu osnovne škole</t>
  </si>
  <si>
    <t>Saida Deljac, Vedrana Gregurić, Nenad Hajdinjak, Boris Počliča, Darko Rakić, Silvana Svetličić</t>
  </si>
  <si>
    <t>Ukorak s Isusom, radna bilježnica za katolički vjeronauk osmoga razreda osnovne škole</t>
  </si>
  <si>
    <t>8</t>
  </si>
  <si>
    <t>Ukupno bez 
PDV-a
(EUR)</t>
  </si>
  <si>
    <t>PDV
(EUR)</t>
  </si>
  <si>
    <t>Ukupno sa 
PDV-om
(EUR)</t>
  </si>
  <si>
    <t>OŠ "RETFALA"</t>
  </si>
  <si>
    <t>ŠKRINJICA SLOVA I RIJEČI 1, radna bilježnica iz hrvatskoga jezika za prvi razred osnovne škole</t>
  </si>
  <si>
    <t>Dubravka Težak, Marina Gabelica, Vesna Marjanović, Andrea Škribulja Horvat</t>
  </si>
  <si>
    <t>Alfa</t>
  </si>
  <si>
    <t>21</t>
  </si>
  <si>
    <t>10.00</t>
  </si>
  <si>
    <t>DIP IN 1 : radna bilježnica za engleski jezik u prvom razredu osnovne škole, prva godina učenja</t>
  </si>
  <si>
    <t>Biserka Džeba, Vlasta Živković</t>
  </si>
  <si>
    <t>OTKRIVAMO MATEMATIKU 1, radna bilježnica iz matematike za prvi razred osnovne škole</t>
  </si>
  <si>
    <t>Dubraka Glasnović Gracin, Gabriela Žokalj, Tanja Soucie</t>
  </si>
  <si>
    <t>OTKRIVAMO MATEMATIKU ! - zbirka zadataka</t>
  </si>
  <si>
    <t>MOJ SRETNI BROJ 1 : radna bilježnica za matematku u prvom razredu osnovne škole</t>
  </si>
  <si>
    <t>Dubravka Miklec Sanja Jakovljević Rogić Graciella Prtajin</t>
  </si>
  <si>
    <t>MOJ SRETNI BROJ 1 : zbirka zadataka za matematku u prvom razredu osnovne škole</t>
  </si>
  <si>
    <t>PRIRODA, DRUŠTVO I JA 1 : radna bilježnica</t>
  </si>
  <si>
    <t>Mila Bulić, Gordana Kralj, Lidija Križanić, Karmen Hlad, Andreja Kovač, Andreja Kosorčić</t>
  </si>
  <si>
    <t>ISTRAŽUJEMO NAŠ SVIJET 1 : radna bilježnica iz prirode i društva s dodatnim digitalnim sadržajima u prvom razredu osnovne škole</t>
  </si>
  <si>
    <t>Alena Letina, Tamara Kisovar Ivanda, Ivan De Zan</t>
  </si>
  <si>
    <t>Moja glazba 1: Radna vježbenica iz glazbene kulture za prvi razred osnovne škole</t>
  </si>
  <si>
    <t>Diana Atanasov Piljek</t>
  </si>
  <si>
    <t>Likovna mapa za 1.i 2.razred</t>
  </si>
  <si>
    <t>1.i 2.</t>
  </si>
  <si>
    <t>mapa</t>
  </si>
  <si>
    <t>U BOŽJOJ LJUBAVI</t>
  </si>
  <si>
    <t>Tihana Petković, Ana Volf</t>
  </si>
  <si>
    <t>Glas Koncila</t>
  </si>
  <si>
    <t xml:space="preserve">INFORMATIKA - IZBORNI PREDMET </t>
  </si>
  <si>
    <t>ŠKRINJICA SLOVA I RIJEČI 2, radna bilježnica</t>
  </si>
  <si>
    <t>DIP IN 2: radna bilježnica za engleski jezik u drugom razredu osnovne škole, druga godina učenja</t>
  </si>
  <si>
    <t>Biserka Džeba, Maja Mardešić</t>
  </si>
  <si>
    <t>Matematika 2, radna bilježnica</t>
  </si>
  <si>
    <t>Tamara Pavičić</t>
  </si>
  <si>
    <t>Matematika 2, zbirka zadataka</t>
  </si>
  <si>
    <t>Josip Markovac</t>
  </si>
  <si>
    <t>PRIRODA, DRUŠTVO I JA 2. radna bilježnica</t>
  </si>
  <si>
    <t>Radna vježbenica iz glazbene kulture za drugi razred osnovne škole</t>
  </si>
  <si>
    <t>U PRIJATELJSTVU S BOGOM : udžbenik za katolički vjeronauk drugoga razreda osnovne škole</t>
  </si>
  <si>
    <t>Josip Šimunović, Tihana Petković, Suzana Lipovac</t>
  </si>
  <si>
    <t xml:space="preserve">INFORMATIKA IZBORNI PREDMET </t>
  </si>
  <si>
    <t>e-SVIJET 2 - radna bilježnica informatike u drugom razredu osnovne škole</t>
  </si>
  <si>
    <t>Josipa Blagus, Marijana Šundov, Ana Budojević</t>
  </si>
  <si>
    <t>Škrinjica slova i riječi 3, radna bilježnica</t>
  </si>
  <si>
    <t>ZLATNA VRATA 3, radna bilježnica za hrvatski jezik u trećem razredu osnovne škole</t>
  </si>
  <si>
    <t>DIP IN 3: radna bilježnica za engleski jezik u trećem razredu osnovne škole, treća godina učenja</t>
  </si>
  <si>
    <t>Otkrivamo matematiku 3, radna bilježnica</t>
  </si>
  <si>
    <t>Dubravka Glasnović Gracin, Gabriela Žokalj, Tanja Soucie</t>
  </si>
  <si>
    <t>Otkrivamo matematiku 3, zbirka zadataka</t>
  </si>
  <si>
    <t>MOJ SRETNI BROJ 3, radna bilježnica matematike u trećem razredu osnovne škole</t>
  </si>
  <si>
    <t>Sanja Jakovljević, Dubravka Miklec,Graciella Prtain</t>
  </si>
  <si>
    <t>MOJ SRETNI BROJ 3, zbirka zadataka u trećem razredu osnovne škole</t>
  </si>
  <si>
    <t>Priroda, društvo i ja 3, radna bilježnica</t>
  </si>
  <si>
    <t>Mila Bulić, Gordana Kralj, Lidija Križanić, Marija Lesandrić</t>
  </si>
  <si>
    <t>Istražujemo NAŠ SVIJET 3, radna bilježnica prirode i društva u trećem razredu osnovne škole</t>
  </si>
  <si>
    <t>Alena Letina,Tamara Kisovar Ivanda,Zdenko Braičić,Jasna Romich Jurički</t>
  </si>
  <si>
    <t>Moja glazba 3: Radna vježbenica  iz glazbene kulture za 3.razred</t>
  </si>
  <si>
    <t>Likovna mapa za 3. i 4. razred</t>
  </si>
  <si>
    <t>3.i 4.</t>
  </si>
  <si>
    <t>U ljubavi i pomirenju</t>
  </si>
  <si>
    <t>Ivica Pažin, Ante Pavlović, Mirjana Džambo Šporec</t>
  </si>
  <si>
    <t>Kršćanska sadašnjost</t>
  </si>
  <si>
    <t>Škrinjica slova i riječi 4, radna bilježnica</t>
  </si>
  <si>
    <t>Andrea Škribulja Horvat, Vesna Marjanović, Marina Gabelica, Dubravka Težak</t>
  </si>
  <si>
    <t>Dip in 4 - radna bilježnica engleskog jezika u 4. razredu osnovne škole, četvrta godina učenja</t>
  </si>
  <si>
    <t>Suzana Ban, Dubravka Blažić</t>
  </si>
  <si>
    <t>DIP IN 4: radna bilježnica za pomoć u učenju engleskog jezika u četvrtom razredu osnovne škole, četvrta godina učenja</t>
  </si>
  <si>
    <t>Davorka Nekić, Mia Mihaljević Ivančić, Nina Čalić, Amela Ojdanić</t>
  </si>
  <si>
    <t>#DEUTSCH 1 : radna bilježnica njemačkog jezika u četvrtom razredu osnovne škole, 1. godina učenja s dodatnim digitalnim sadržajima</t>
  </si>
  <si>
    <t>Alexa Mathias, Jasmina Troha</t>
  </si>
  <si>
    <t>Otkrivamo matematiku 4, radna bilježnica</t>
  </si>
  <si>
    <t>Otkrivamo matematiku 4, zbirka zadataka</t>
  </si>
  <si>
    <t>zbirka</t>
  </si>
  <si>
    <t>PRIRODA, DRUŠTVO I JA 4 : radna bilježnica iz prirode i društva za četvrti razred osnovne škole</t>
  </si>
  <si>
    <t>Nikola Štambak, Tomislav Šarlija, Dragana Mamić, Gordana Kralj, Mila Bulić</t>
  </si>
  <si>
    <t>DAROVI VJERE I ZAJEDNIŠTVA : radna bilježnica za katolički vjeronauk četvrtoga razreda osnovne škole</t>
  </si>
  <si>
    <t>NAŠ HRVATSKI 5: radna bilježnica za hrvatski jezik u petome razredu osnovne škole</t>
  </si>
  <si>
    <t>HELLO, WORLD! 5 : radna bilježnica iz engleskog jezika za peti razred osnovne škole, peta godina učenja</t>
  </si>
  <si>
    <t>Ivana Kirin, Marinko Uremović</t>
  </si>
  <si>
    <t>Profil Klet</t>
  </si>
  <si>
    <t>Hello World! 5, integrirana radna bilježnica za pomoć učenicima pri učenju engleskoga jezika za sedmi razred osnovne škole, peta godina učenja, 1. i 2. dio</t>
  </si>
  <si>
    <t>Suzana Anić Antić, Željka Jakušić Čejka, Gordana Palada Alenka Taslak</t>
  </si>
  <si>
    <t>MaXIMAL 2 : radna bilježnica iz njemačkoga jezika za peti razred osnovne škole, druga godina učenja</t>
  </si>
  <si>
    <t>Julia Katharina Weber, Lidija Šober, Claudia Brass, Mirjana Klobučar</t>
  </si>
  <si>
    <t>Matematika 5 - radna bilježnica za pomoć u učenju matematike u petom razredu osnovne škole.</t>
  </si>
  <si>
    <t>Peretin, Vujanonović</t>
  </si>
  <si>
    <t>PRIRODA 5 – Radna bilježnica za peti razred osnovne škole</t>
  </si>
  <si>
    <t>Marijana Bastić, Valerija Begić, Ana Bakarić, Bernarda Kralj Golub</t>
  </si>
  <si>
    <t>MOJA ZEMLJA 1 : radna bilježnica iz geografije za peti razred osnovne škole</t>
  </si>
  <si>
    <t>POVIJEST 5 - radna bilježnica iz povijesti za peti razred osnovne škole</t>
  </si>
  <si>
    <t>Ante Birin, Abelina Finek, Darko Finek, Eva Katarina Glazer, Tomislav Šarlija</t>
  </si>
  <si>
    <t>ŠKOLSKI POVIJESNI ATLAS - za osnovnu i srednju školu</t>
  </si>
  <si>
    <t>Ante Birin, Tomislav Šarlija, Mario Samarin</t>
  </si>
  <si>
    <t>atlas</t>
  </si>
  <si>
    <t>LIKOVNA MAPA 5 i 6</t>
  </si>
  <si>
    <t>5.i 6.</t>
  </si>
  <si>
    <t>SVIJET TEHNIKE 5: radni materijali za izvođenje vježbi i praktičnog rada programa tehničke kulture u petom razredu osnovne škole</t>
  </si>
  <si>
    <t>Delić, Jukić, Koprivnjak, Kovačević, Ptičar, Stanojević, Urbanek</t>
  </si>
  <si>
    <t>UČITELJU, GDJE STANUJEŠ? : radna bilježnica za katolički vjeronauk petoga razreda osnovne škole</t>
  </si>
  <si>
    <t>NAŠ HRVATSKI 6 : radna bilježnica hrvatskog jezika u šestome razredu osnovne škole</t>
  </si>
  <si>
    <t>Anita Šojat, Vjekoslava Hrastović, Marko Brajković, Nada Marguš</t>
  </si>
  <si>
    <t>HELLO, WORLD! : radna bilježnica engleskog jezika za šesti razred osnovne škole, šesta godina učenja</t>
  </si>
  <si>
    <t>HELLO World!integrirana radna bilježnica za pomoć učenicima pri učenju engleskoga jezika za šesti razred osnovne škole, šesta godina učenja, 1. i 2. dio</t>
  </si>
  <si>
    <t>Pavlek, Branka</t>
  </si>
  <si>
    <t>GO GETTER 3: radna bilježnica</t>
  </si>
  <si>
    <t>Jennifer Heath, Catherine Bright</t>
  </si>
  <si>
    <t>Naklada Ljevak</t>
  </si>
  <si>
    <t>AUF DIE PLÄTZE, FERTIG, LOS 6 : radna bilježnica iz njemačkoga jezika za šesti razred osnovne škole (šesta godina učenja)</t>
  </si>
  <si>
    <t>PRIRODA 6 : radna bilježnica</t>
  </si>
  <si>
    <t>D.Bendelja, Ž.Lukša, E.Orešković, M.Pavić, N.Pongrac, R.Roščak</t>
  </si>
  <si>
    <t>MOJA ZEMLJA 2 : radna bilježnica iz geografije za šesti razred osnovne škole</t>
  </si>
  <si>
    <t>POVIJEST 6 - radna bilježnica iz povijesti za šesti razred osnovne škole</t>
  </si>
  <si>
    <t>Ante Birin, Tomislav Šarlija, Danijela Deković</t>
  </si>
  <si>
    <t>SVIJET TEHNIKE 6, radni materijal za izvođenje vježbi i praktičan rad u tehničkoj kulturi u šestom razredu osnovne škole</t>
  </si>
  <si>
    <t>Vladimir Delić, Ivan Jukić, Zvonko Koprivnjak, Sanja Kovačević, Dragan Stanojević, Svjetlana Urbanek, Josip Gudelj</t>
  </si>
  <si>
    <t>INFORMATIKA</t>
  </si>
  <si>
    <t>#MOJPORTAL6 : radna bilježnica za informatiku u šestom razredu osnovne škole</t>
  </si>
  <si>
    <t>Magdalena Babić, Nikolina Bubica, Stanko Leko, Zoran Dimovski, Mario Stančić, Ivana Ružić, Nikola Mihočka, Branko Vejnović</t>
  </si>
  <si>
    <t>BIRAM SLOBODU : udžbenik za katolički vjeronauk šestoga razreda osnovne škole</t>
  </si>
  <si>
    <t>NAŠ HRVATSKI 7: radna bilježnica hrvatskoga jezika u sedmome razredu osnovne škole</t>
  </si>
  <si>
    <t>HELLO, WORLD! : radna bilježnica engleskog jezika za sedmi razred osnovne škole, sedma godina učenja</t>
  </si>
  <si>
    <t>Sanja Božinović, Snježana Pavić, Mia Šavrljuga</t>
  </si>
  <si>
    <t>Hello World! 7, integrirana radna bilježnica za pomoć učenicima pri učenju engleskoga jezika za sedmi razred osnovne škole, sedma godina učenja, 1. i 2. dio</t>
  </si>
  <si>
    <t>Gordana Palada, Stela Pavetić, Alenka Taslak, Anita Vegh</t>
  </si>
  <si>
    <t>BIOLOGIJA 7 : radna bilježnica</t>
  </si>
  <si>
    <t>V.Begić, M.Bastić, A.Bakarić, B.Kralj Golub</t>
  </si>
  <si>
    <t>KEMIJA 7: pribor za istraživačku nastavu kemije i radna bilježnica s radnim listićima u sedmom razredu osnovne škole</t>
  </si>
  <si>
    <t>Tamara Banović, Karmen Holenda, Sandra Lacić, Elvira Kovač-Andrić, Nikolina Štiglić</t>
  </si>
  <si>
    <t>KEMIJA 7: radna bilježnica s materijalima za pomoć učenicima pri učenju kemije u sedmom razredu</t>
  </si>
  <si>
    <t>Marijana Magdić Nikolina Štiglić</t>
  </si>
  <si>
    <t>MOJA ZEMLJA 3 : radna bilježnica iz geografije za sedmi razred osnovne škole</t>
  </si>
  <si>
    <t>Ante Kožul, Silvija Krpes, Krunoslav Samardžić, Milan Vukelić</t>
  </si>
  <si>
    <t>KLIO 7 - radna bilježnica za povijest u sedmom razredu osnovne škole</t>
  </si>
  <si>
    <t>Krešimir Erdelja, Igor Stojaković</t>
  </si>
  <si>
    <t>SVIJET TEHNIKE 7 - radni materijali za izvođenje vježbi i praktičnog rada programa tehničke kulture u 7. razredu osnovne škole</t>
  </si>
  <si>
    <t>Marino Čikeš, Vladimir Delić, Ivica Kolarić, Antun Ptičar, Dragan Stanojević, Paolo Zenzerović</t>
  </si>
  <si>
    <t>#MOJPORTAL7 - radna bilježnica za informatiku u sedmom razredu osnovne škole</t>
  </si>
  <si>
    <t>NEKA JE BOG PRVI: Radna bilježnica za katolički vjeronauk sedmoga razreda osnovne škole</t>
  </si>
  <si>
    <t>Naš hrvatski 8: radna bilježnica iz hrvatskoga jezika u osmom razredu osnovne škole</t>
  </si>
  <si>
    <t>Anita Šojat, Vjekoslava Hrastović, Nada Marguš:</t>
  </si>
  <si>
    <t>HeLLO, WORLD! : radna bilježnica iz engleskog jezika za osmi razred osnovne škole, osma godina učenja</t>
  </si>
  <si>
    <t>Dario Abram, Ivana Kirin, Bojana Palijan</t>
  </si>
  <si>
    <t>Profi Klett</t>
  </si>
  <si>
    <t>AUF DIE PLÄTZE, FERTIG, LOS 8 : radna bilježnica iz njemačkoga jezika za osmi razred osnovne škole (osma godina učenja)</t>
  </si>
  <si>
    <t>Dinka Štiglmayer Bočkarjov, Danijela Kikić Dakić, Irena Pehar Miklenić</t>
  </si>
  <si>
    <t>BIOLOGIJA 8 : radna bilježnica</t>
  </si>
  <si>
    <t>D.Bendelja, Ž.Lukša, E.Orešković, M.Pavić, N.Pongrac, R. Roščak</t>
  </si>
  <si>
    <t>KEMIJA 8: pribor za istraživačku nastavu kemije i radna bilježnica s radnim listićima</t>
  </si>
  <si>
    <t>Roko Vladušić, Sanda Šimičić, Miroslav Pernar</t>
  </si>
  <si>
    <t>KEMIJA 8: radna bilježnica s materijalima za pomoć učenicima pri učenju kemije u osmom razredu</t>
  </si>
  <si>
    <t>Marijana Magdić Nikolina Štigić</t>
  </si>
  <si>
    <t>MOJA ZEMLJA 4 : radna bilježnica iz geografije za osmi razred osnovne škole</t>
  </si>
  <si>
    <t>Povijest 8; radna bilježnica iz povijesti za osmi razred osnovne škole</t>
  </si>
  <si>
    <t>Zaviša Kačić Alesić, Mira Racić, Zrinka Racić</t>
  </si>
  <si>
    <t>LIKOVNA MAPA 7 i 8</t>
  </si>
  <si>
    <t>7.i8.</t>
  </si>
  <si>
    <t>TK8: radni materijal za izvođenje vježbi i praktičnog rada iz tehničke kulture za osmi razred osnovne škole</t>
  </si>
  <si>
    <t>Damir Čović, Valentina Dijačić, Tome Kovačević, Sanja Prodanović Trlin, Darko Suman, Alenka Šimić, Ivica Šimić, Marijan Vinković, Dragan Vlajinić</t>
  </si>
  <si>
    <t>#MOJPORTAL8 : radna bilježnica za informatiku u osmom razredu osnovne škole</t>
  </si>
  <si>
    <t>Magdalena Babić, Nikolina Bubica, Zoran Dimovski, Stanko Leko, Nikola Mihočka, Ivana Ružić, Mario Stančić, Branko Vejnović</t>
  </si>
  <si>
    <t>Ukorak s Isusom-radna bilježnica za 8 razred</t>
  </si>
  <si>
    <t>OŠ IVANA FILIPOVIĆA</t>
  </si>
  <si>
    <t>Pčelica 1, 1. i  2. dio</t>
  </si>
  <si>
    <t>Ivić, Krmpotić</t>
  </si>
  <si>
    <t>1a</t>
  </si>
  <si>
    <t>Moji tragovi 1</t>
  </si>
  <si>
    <t xml:space="preserve">Budinski, Kolar Billege, Ivančić, </t>
  </si>
  <si>
    <t>1bc</t>
  </si>
  <si>
    <t>LET S EXPLORE 1: Activity book with Online Practice; radna bilježnica za engleski jezik 1. razred OŠ, 1. godina učenja</t>
  </si>
  <si>
    <t xml:space="preserve"> Covill,  Charrington, Shipton</t>
  </si>
  <si>
    <t>1abc</t>
  </si>
  <si>
    <t>MOJ SRETNI BROJ 1, radna bilježnica za matematiku u prvom razredu osnovne škole</t>
  </si>
  <si>
    <t>Matematika 1</t>
  </si>
  <si>
    <t>Martić, Ivančić, Sarajčev, Bralić</t>
  </si>
  <si>
    <t>Eureka 1</t>
  </si>
  <si>
    <t>Bakarić, Palička, Ćorić Grgić, Križanac, Lukša</t>
  </si>
  <si>
    <t>Pogled u svijet 1, tragom prirode i društva</t>
  </si>
  <si>
    <t>Škreblin, Svoboda Arnautov, Basta</t>
  </si>
  <si>
    <t xml:space="preserve">Likovna mapa 1. i 2. </t>
  </si>
  <si>
    <t>U Božjoj ljubavi</t>
  </si>
  <si>
    <t>Glas koncila</t>
  </si>
  <si>
    <t>E-svijet 1</t>
  </si>
  <si>
    <t>Čitam i pišem 2</t>
  </si>
  <si>
    <t>Pavličević-Franić, Velički, Aladrović Slovaček, Domišljanović, Turza-Bogdan, Pospiš</t>
  </si>
  <si>
    <t>2ab</t>
  </si>
  <si>
    <t>Čitam i pišem 2 - Pisančica B</t>
  </si>
  <si>
    <t>Bilešić</t>
  </si>
  <si>
    <t>pisančica</t>
  </si>
  <si>
    <t>Pčelica 2  1. i 2. dio</t>
  </si>
  <si>
    <t>2c</t>
  </si>
  <si>
    <t>LET S EXPLORE 2: Activity book with Online Practice; radna bilježnica za engleski jezik 2. razred OŠ, 2. godina učenja</t>
  </si>
  <si>
    <t>Covill, Charrington, Shipton</t>
  </si>
  <si>
    <t>2abc</t>
  </si>
  <si>
    <t>Matematika 2</t>
  </si>
  <si>
    <t>Pavičić</t>
  </si>
  <si>
    <t>Moj sretni broj 2</t>
  </si>
  <si>
    <t>Jakovljević Rogić, Miklec, Prtajin</t>
  </si>
  <si>
    <t>PID 2, Pitam, istražujem, doznajem</t>
  </si>
  <si>
    <t>Ivančić, Križman Roškar, Tadić</t>
  </si>
  <si>
    <t>Istražujemo naš svijet 2</t>
  </si>
  <si>
    <t>Kisovar Ivanda, Letina</t>
  </si>
  <si>
    <t>Likovna mapa 1 i 2</t>
  </si>
  <si>
    <t>U prijateljstvu s Bogom</t>
  </si>
  <si>
    <t>E-svijet 2</t>
  </si>
  <si>
    <t>Zlatna vrata 3</t>
  </si>
  <si>
    <t>3b</t>
  </si>
  <si>
    <t>Let  s explore 3</t>
  </si>
  <si>
    <t>Lauder, Torres, Shipton</t>
  </si>
  <si>
    <t>3abc</t>
  </si>
  <si>
    <t>Moj sretni broj 3</t>
  </si>
  <si>
    <t>Miklec, Jakovljević Rogić, Prtajin</t>
  </si>
  <si>
    <t>Istražujemo naš svijet 3</t>
  </si>
  <si>
    <t>Letina, Kisovar Ivanda, Braičić</t>
  </si>
  <si>
    <t>radna bilježnica s priborom za istraživački rad</t>
  </si>
  <si>
    <t>3ac</t>
  </si>
  <si>
    <t>Likovna mapa 3 i 4</t>
  </si>
  <si>
    <t>U ljubavi i pomirenju 3</t>
  </si>
  <si>
    <t>E-svijet 3</t>
  </si>
  <si>
    <t>Trag u priči 4</t>
  </si>
  <si>
    <t>Budinski, Kolar Billege, Ivančić</t>
  </si>
  <si>
    <t>4a</t>
  </si>
  <si>
    <t>Zlatna vrata 4</t>
  </si>
  <si>
    <t>4b</t>
  </si>
  <si>
    <t>Čitam i pišem 4</t>
  </si>
  <si>
    <t>Pavličević-Franić, Velički, Aladrović-Slovaček, Domišljanović</t>
  </si>
  <si>
    <t>4c</t>
  </si>
  <si>
    <t>Ivić, Krmpotić, Pezelj</t>
  </si>
  <si>
    <t>Let  s explore 4</t>
  </si>
  <si>
    <t>4abc</t>
  </si>
  <si>
    <t>Maximal 1</t>
  </si>
  <si>
    <t>Super matematika za prave tragače 4</t>
  </si>
  <si>
    <t>Martić, Ivančić, Crnković</t>
  </si>
  <si>
    <t>Moj sretni broj 4</t>
  </si>
  <si>
    <t>Matematika 4</t>
  </si>
  <si>
    <t>Havidić, Klajn, Mužek</t>
  </si>
  <si>
    <t>Moj sretni broj 4 za pomoć u učenju</t>
  </si>
  <si>
    <t>PID 4, interaktivna radna bilježnica</t>
  </si>
  <si>
    <t>Ivančić, Križman, Roškar, Tadić</t>
  </si>
  <si>
    <t>Eureka 4</t>
  </si>
  <si>
    <t>Ćorić Grgić, Bakarić Palička, Križanac, Lukša</t>
  </si>
  <si>
    <t>Priroda, društvo i ja</t>
  </si>
  <si>
    <t>Štambak, Šarlija, Mamić, Kralj, Bulić</t>
  </si>
  <si>
    <t>Eureka 4 za pomoć u učenju</t>
  </si>
  <si>
    <t xml:space="preserve">Krampač-Grljušić, Ćorić Grgić, Bakarić Palička, Križanac, Lukša </t>
  </si>
  <si>
    <t>Likovna mapa 3-4</t>
  </si>
  <si>
    <t>Darovi vjere i zajedništva 4</t>
  </si>
  <si>
    <t>E-svijet 4</t>
  </si>
  <si>
    <t>Volim hrvatski 5</t>
  </si>
  <si>
    <t>Rihtarić, Latin, Majić</t>
  </si>
  <si>
    <t>radna bilježnnica</t>
  </si>
  <si>
    <t>Snaga riječi 5 i Naš hrvatski 5</t>
  </si>
  <si>
    <t>Vrban, Lušić</t>
  </si>
  <si>
    <t>Project explore 1</t>
  </si>
  <si>
    <t>Phillips, Shipton, White</t>
  </si>
  <si>
    <t>Profil klett</t>
  </si>
  <si>
    <t>Priroda 5</t>
  </si>
  <si>
    <t>radna bilježnica s kutijom</t>
  </si>
  <si>
    <t>Gea 1</t>
  </si>
  <si>
    <t>Orešić,Tišma, Vuk, Bujan</t>
  </si>
  <si>
    <t>Japec</t>
  </si>
  <si>
    <t>Povijest 5</t>
  </si>
  <si>
    <t>Birin, Finek, Glazer, Šarlija</t>
  </si>
  <si>
    <t>Likovna mapa</t>
  </si>
  <si>
    <t>Svijet tehnike 5</t>
  </si>
  <si>
    <t>Informatika 5</t>
  </si>
  <si>
    <t>Učitelju, gdje stanuješ?</t>
  </si>
  <si>
    <t>Novak, Sipina</t>
  </si>
  <si>
    <t>Volim hrvatski 6</t>
  </si>
  <si>
    <t>Rihtarić, Latin, Samardžić</t>
  </si>
  <si>
    <t>Project explore 2</t>
  </si>
  <si>
    <t>Phillips, Shipton, Heijmer</t>
  </si>
  <si>
    <t>Maximal 3</t>
  </si>
  <si>
    <t>Weber, Šober, Brass, Klobučar</t>
  </si>
  <si>
    <t>Priroda 6</t>
  </si>
  <si>
    <t>Bendelja, Domjanović Horvat, Garašić, Lukša, Budić, Čuljak, Gudić</t>
  </si>
  <si>
    <t xml:space="preserve">GEA 2 </t>
  </si>
  <si>
    <t>Orešić, Tišma, Vuk, Bujan, Kralj</t>
  </si>
  <si>
    <t>Klio 6</t>
  </si>
  <si>
    <t>Brdal, Madunić Kaniški, Rajković</t>
  </si>
  <si>
    <t>Svijet tehnike 6</t>
  </si>
  <si>
    <t>Delić, Jukić, Koprivnjak, Kovačević, Stanojević, Urbanek, Gudelj</t>
  </si>
  <si>
    <t>Moj portal 6</t>
  </si>
  <si>
    <t>Babić, Bubica, Leko, Dimovski, Stančić, Mihočka, Ružić, Vejnović</t>
  </si>
  <si>
    <t>Biram slobodu</t>
  </si>
  <si>
    <t>Volim hrvatski 7</t>
  </si>
  <si>
    <t>Project explore 3</t>
  </si>
  <si>
    <t>Wheeldon, Shipton, Heijmer</t>
  </si>
  <si>
    <t>Biologija 7</t>
  </si>
  <si>
    <t>Bendelja, Lukša, Rošćak, Orešković, Pavić, Pongrac</t>
  </si>
  <si>
    <t xml:space="preserve">Fizika oko nas </t>
  </si>
  <si>
    <t>kutija s radnom bilježnicom</t>
  </si>
  <si>
    <t>Kemija 7</t>
  </si>
  <si>
    <t>Lukić, Marić Zerdun, Trenčevska, Varga</t>
  </si>
  <si>
    <t>Gea 3</t>
  </si>
  <si>
    <t>Orešić, Vuk, Tišma, Bujan</t>
  </si>
  <si>
    <t>Klio 7</t>
  </si>
  <si>
    <t>Erdelja, Stojaković</t>
  </si>
  <si>
    <t>Svijet tehnike 7</t>
  </si>
  <si>
    <t>Moj portal 7</t>
  </si>
  <si>
    <t>Neka je Bog prvi</t>
  </si>
  <si>
    <t>Periš, Šimić, Perčić</t>
  </si>
  <si>
    <t>Naš hrvatski 8</t>
  </si>
  <si>
    <t>Šojat, Hrastović, Marguš</t>
  </si>
  <si>
    <t>Snaga riječi i Naš hrvatski 8</t>
  </si>
  <si>
    <t>Vrban, Lušić, Svetličić</t>
  </si>
  <si>
    <t>Project explore 4</t>
  </si>
  <si>
    <t>Maximal 5</t>
  </si>
  <si>
    <t>Biologija 8</t>
  </si>
  <si>
    <t>Bendelja, Lukša, Orešković, Pavić, Pongrac, Roščak</t>
  </si>
  <si>
    <t>Fizika oko nas</t>
  </si>
  <si>
    <t>Paar, Ćulibrk, Klaić, Martinko, Sila</t>
  </si>
  <si>
    <t>Kemija 8</t>
  </si>
  <si>
    <t>Vladušić, Šimičić, Pernar</t>
  </si>
  <si>
    <t xml:space="preserve">Gea 4 </t>
  </si>
  <si>
    <t>Orešić, Tišma, Vuk, Bujan</t>
  </si>
  <si>
    <t>Perić</t>
  </si>
  <si>
    <t>Povijest 8</t>
  </si>
  <si>
    <t>Kačić, Rašić</t>
  </si>
  <si>
    <t>Svijet tehnike 8</t>
  </si>
  <si>
    <t>Čikeš, Delić, Kolarić, Stanojević, Zenzerović</t>
  </si>
  <si>
    <t>Moj portal 8</t>
  </si>
  <si>
    <t>Ukorak s Isusom</t>
  </si>
  <si>
    <t>OŠ VLADIMIRA BECIĆA</t>
  </si>
  <si>
    <t>Pčelica 1 - radna bilježnica za hrvatski jezik u prvom razredu osnovne škole. 1. i 2. DIO</t>
  </si>
  <si>
    <t>DIP IN 1 : udžbenik engleskoga jezika s dodatnim digitalnim sadržajima u prvome razredu osnovne škole, prvi strani jezik</t>
  </si>
  <si>
    <t>Moj sretni broj 1 - radna bilježnica za matematiku u prvom razredu osnovne škole</t>
  </si>
  <si>
    <t>Sanja Jakovljević Rogić, Dubravka Miklec, Graciella Prtajin</t>
  </si>
  <si>
    <t>Pogled u svijet 1 Tragom prirode i društva - radna bilježnica za 1. razred osnovne škole</t>
  </si>
  <si>
    <t>Sanja Škreblin, Sanja Basta, Nataša Svoboda Arnautov</t>
  </si>
  <si>
    <t>LIKOVNA MAPA 1 i 2 - likovna mapa s kolažnim papirom za 1. i 2. razred osnovne</t>
  </si>
  <si>
    <t>U Božjoj ljubavi, radna bilježnica  za katolički vjeronauk prvog razreda osnovne škole</t>
  </si>
  <si>
    <t>Tihana Petković, Ana Wolf</t>
  </si>
  <si>
    <t>E-SVIJET 1 : radna bilježnica iz informatike u prvom razredu osnovne škole</t>
  </si>
  <si>
    <t>Josipa Blagus, Nataša Ljubić Klemše, Ana Flisar Odorčić, Nikolina Bubica, Ivana Ružić, Nikola Mihočka</t>
  </si>
  <si>
    <t>PČELICA 2 (1. dio i 2 dio),radna bilježnica za hrvatski jezik u drugom razredu osnovne škole</t>
  </si>
  <si>
    <t>DIP IN 2 : radna bilježnica engleskoga jezika s dodatnim digitalnim sadržajima u drugom razredu osnovne škole</t>
  </si>
  <si>
    <t>MATEMATIČKA MREŽA 2, radna bilježnica za matematiku u drugom razredu osnovne škole</t>
  </si>
  <si>
    <t>Maja Cindrić, Irena Mišurac, Sandra Špika, Ante Vetma</t>
  </si>
  <si>
    <t>MATEMATIČKA MREŽA 2, zbirka zadataka za matematiku u drugom razredu osnovne škole</t>
  </si>
  <si>
    <t>Maja Cindrić, Irena Mišurac, Ante Vetma</t>
  </si>
  <si>
    <t>ISTRAŽUJEMO NAŠ SVIJET 2, radna bilježnica za prirodu i društvo u drugom razredu osnovne škole</t>
  </si>
  <si>
    <t>dr. sc. Tamara Kisovar Ivanda, dr.sc. Alena Letina</t>
  </si>
  <si>
    <t xml:space="preserve">U prijateljstvu s Bogom, radna bilježnica za katolički vjeronauk drugog razreda osnovne škole </t>
  </si>
  <si>
    <t>Ana Wolf , Tihana Petković</t>
  </si>
  <si>
    <t xml:space="preserve">Glas Koncila </t>
  </si>
  <si>
    <t>E-SVIJET 2 : radna bilježnica iz informatike u drugom razredu osnovne škole</t>
  </si>
  <si>
    <t>Josipa Blagus, Nataša Ljubić Klemše, Ana Flisar Odorčić, Ivana Ružić, Nikola Mihočka</t>
  </si>
  <si>
    <t>DIP IN 3 : radna bilježnica engleskoga jezika s dodatnim digitalnim sadržajima u trećem razredu osnovne škole</t>
  </si>
  <si>
    <t>Moj sretni broj 3 radna bilježnica</t>
  </si>
  <si>
    <t xml:space="preserve">Moj sretni broj 3 zbirka zadataka </t>
  </si>
  <si>
    <t>ISTRAŽUJEMO NAŠ SVIJET 3 : radna bilježnica prirode i društva s dodatnim digitalnim sadržajima u trećem razredu osnovne škole</t>
  </si>
  <si>
    <t>Alena Letina, Tamara Kisovar Ivanda, Zdenko Braičić</t>
  </si>
  <si>
    <t>LIKOVNA MAPA 3 I 4, likovna mapa s kolažnim papirom za 3. i 4. razred osnovne škole</t>
  </si>
  <si>
    <t>U ljubavi i pomirenju, radna bilježnica za katolički vjeronauk trećeg razreda</t>
  </si>
  <si>
    <t>Tihana Petković, Ana Wolf, Ivica Pažin, Ante Pavlović</t>
  </si>
  <si>
    <t>E-SVIJET 3 : radna bilježnica iz informatike u trećem razredu osnovne škole</t>
  </si>
  <si>
    <t>ŠKRINJICA SLOVA I RIJEČI 4, radna bilježnica iz hrvatskoga jezika za četvrti razred osnovne škole</t>
  </si>
  <si>
    <t>DIP IN 4 - radna bilježnica za engleski jezik u četvrtom razredu osnovne škole - 4. godina učenja</t>
  </si>
  <si>
    <t>Suzana Ban Dubravka Blažić</t>
  </si>
  <si>
    <t>DIP IN 4 - radna bilježnica za pomoć u učenju engleskog jezika u četvrtom razredu osnovne škole</t>
  </si>
  <si>
    <t>#Deutsch 1 - radna bilježnica, 1. godina učenja</t>
  </si>
  <si>
    <t>Alexa Mathias, Jasmina Troha, Ivana Valjak Ilić</t>
  </si>
  <si>
    <t>OTKRIVAMO MATEMATIKU 4, radna bilježnica iz matematike za četvrti razred osnovne škole</t>
  </si>
  <si>
    <t>OTKRIVAMO MATEMATIKU 4, zbirka zadataka iz matematike za četvrti razred osnovne škole</t>
  </si>
  <si>
    <t>Gabriela Žokalj, Dubravka Glasnović Gracin, Tanja Soucie</t>
  </si>
  <si>
    <t>MOJ SRETNI BROJ 4
radna bilježnica za matematiku u četvrtom razredu osnovne škole</t>
  </si>
  <si>
    <t>MOJ SRETNI BROJ 4
zbirka zadataka za matematiku u četvrtom razredu osnovne škole</t>
  </si>
  <si>
    <t>PRIRODA, DRUŠTVO I JA  4, radna bilježnica iz prirode i društva za četvrti razred osnovne škole</t>
  </si>
  <si>
    <t>EUREKA 4
radna bilježnica za prirodu i društvo u četvrtom razredu osnovne škole</t>
  </si>
  <si>
    <t>Sanja Ćorić, Snježana Bakarić Palička, Ivana Križanac, Žaklin Lukša</t>
  </si>
  <si>
    <t>Likovna mapa 3 i 4, likovna mapa s kolažnim papirom za 3. i 4. razred osnovne škole</t>
  </si>
  <si>
    <t>Tihana Petković, Ana Volf, Ivica Pažin i Ante Pavlović</t>
  </si>
  <si>
    <t>E-SVIJET 4 : radna bilježnica iz informatike u četvrtom razredu osnovne škole</t>
  </si>
  <si>
    <t>NAŠ HRVATSKI 5</t>
  </si>
  <si>
    <t>FOOTSTEPS 1 - radna bilježnica za engleski jezik u 5. razredu osnovne škole, V. godina učenja</t>
  </si>
  <si>
    <t>Olinka BrekaDora BožanićIvana MarinićAna Posnjak</t>
  </si>
  <si>
    <t>FOOTSTEPS 1 - radna bilježnica za pomoć u učenju petom razredu osnovne škole</t>
  </si>
  <si>
    <t>Karolina de Vrgna</t>
  </si>
  <si>
    <t>FLINK MIT DEUTSCH 2 -NEU -radna bilježnica -2. godina učenja</t>
  </si>
  <si>
    <t>Britvec, Salopek Troha</t>
  </si>
  <si>
    <t>DIZZI  mat5 -radna bilježnica iz matematike</t>
  </si>
  <si>
    <t>ivan jukič,Kristina Lukačić</t>
  </si>
  <si>
    <t>Matematika 5-listići za provjeru usvojenosti ishoda učenja</t>
  </si>
  <si>
    <t>Suzana Barnaki</t>
  </si>
  <si>
    <t>listići</t>
  </si>
  <si>
    <t>PRIRODA 5 : radna bilježnica iz prirode za peti razred osnovne škole</t>
  </si>
  <si>
    <t>GEA 1 - radna bilježnica za geografiju u 5. razredu osnovne škole</t>
  </si>
  <si>
    <t>Danijel Orešić Igor Tišma Ružica Vuk</t>
  </si>
  <si>
    <t>Geografski atlas za osnovnu školu</t>
  </si>
  <si>
    <t>KLIO 5 - radna bilježnica za povijest u 5. razredu osnovne škole</t>
  </si>
  <si>
    <t>Sonja Bančić Tina Matanić</t>
  </si>
  <si>
    <t>alfa</t>
  </si>
  <si>
    <t>LIKOVNA MAPA 5 i 6 - likovna mapa s kolažnim papirom za 5. i 6. razred osnovne škole</t>
  </si>
  <si>
    <t>SVIJET TEHNIKE 5 - radni materijali za izvođenje vježbi i praktičnog rada programa tehničke kulture</t>
  </si>
  <si>
    <t>Učitelju gdje stanuješ - Radna bilježnica za katolički vjeronauk petoga razreda osnovne škole</t>
  </si>
  <si>
    <t>Naš hrvatski 6, radna bilježnica hrvatskoga jezika u šestome razredu osnovne škole</t>
  </si>
  <si>
    <t>školska knjiga</t>
  </si>
  <si>
    <t>FOOTSTEPS 2 : radna bilježnica engleskoga jezika s dodatnim digitalnim sadržajima u šestome razredu osnovne škole, šesta godina učenja, prvi strani jezik</t>
  </si>
  <si>
    <t>Dora Božanić Malić, Olinka Breka, Ana Posnjak, Ivana Marinić</t>
  </si>
  <si>
    <t>FOOTSTEPS 2 : radna bilježnicaza pomoć u učenju engleskoga jezika s dodatnim digitalnim sadržajima u šestome razredu osnovne škole, šesta godina učenja, prvi strani jezik</t>
  </si>
  <si>
    <t>Lidija Iličić</t>
  </si>
  <si>
    <t>#Deutsch 3 - radna bilježnica, 3. godina učenja</t>
  </si>
  <si>
    <t xml:space="preserve"> Mathias, Troha, Tukša</t>
  </si>
  <si>
    <t>MATEMATIKA 6, listići za provjeru usvojenosti odgojno-obrazovnih ishoda u šetom razredu osnovne škole</t>
  </si>
  <si>
    <t>MATEMATIKA 6, radna bilježnica za pomoć u učenju matematike u šestom razredu osnovne škole</t>
  </si>
  <si>
    <t>Priroda 6- radna bilježnica i pribor s materijalima za praktičnu i istraživačku nastavu</t>
  </si>
  <si>
    <t>Đurđica Ivančić, Gordana Kalanj Kraljević, Biljana Agić, Sanja Grbeš, Dubravka Karakaš, Ana Lopac Groš, Jasenka Meštrović</t>
  </si>
  <si>
    <t>radna bilježnica i pribor</t>
  </si>
  <si>
    <t>GEA 2 - radna bilježnica za geografiju u šestom razredu osnovne škole</t>
  </si>
  <si>
    <t>Danijel Orešić, Igor Tišma, Ružica Vuk, Alenka Bujan, Predrag Kralj</t>
  </si>
  <si>
    <t>Klio 6 radna bilježnica za povijest u 6, razredu osnovne škole</t>
  </si>
  <si>
    <t>Željko Brdal, Margita Madunić Kaniški, Toni Rajković</t>
  </si>
  <si>
    <t>LIKOVNA MAPA  6 i 7 - likovna mapa s kolažnim papirom za 6. i 7. razred osnovne škole</t>
  </si>
  <si>
    <t>SVIJET TEHNIKE 6- radni materijali za izvođenje vježbi i praktičnog rada programa tehničke kulture</t>
  </si>
  <si>
    <t>#MOJPORTAL6 - radna bilježnica za informatiku u šestom razredu osnovne škole</t>
  </si>
  <si>
    <t>Magdalena Babić</t>
  </si>
  <si>
    <t>Biram slobodu - Radna bilježnica za katolički vjeronauk šestoga razreda osnovne škole</t>
  </si>
  <si>
    <t>Naš hrvatski 7, radna bilježnica hrvatskoga jezika u sedmome razredu osnovne škole</t>
  </si>
  <si>
    <t>FOOTSTEPS 3 : radna bilježnica engleskoga jezika s dodatnim digitalnim sadržajima u sedmome razredu osnovne škole, sedma godina učenja, prvi strani jezik</t>
  </si>
  <si>
    <t>Ivana Marinić, Ana Posnjak, Dora Božanić Malić, Olinka Breka</t>
  </si>
  <si>
    <t>Maximal 4 - radna bilježnica- 4. godina učenja</t>
  </si>
  <si>
    <t>Giorgio Motta, Elzbieta Krulak-Kempisty, Dagmar Glück, Kerstin Reinke, Mirjana Klobučar</t>
  </si>
  <si>
    <t>Dizzi mat 7.razred-radna bilježnica</t>
  </si>
  <si>
    <t>Tereza Pišković, Andrea Mikuš</t>
  </si>
  <si>
    <t>BIOLOGIJA 7 : radna bilježnica iz biologije za sedmi razred osnovne škole</t>
  </si>
  <si>
    <t>Valerija Begić, Marijana Bastić, Ana Bakarić, Bernarda Kralj Golub, Julijana Madaj Prpić</t>
  </si>
  <si>
    <t>Fizika oko nas  7</t>
  </si>
  <si>
    <t>Vladimir PaarTanja ĆulibrkSanja Martink</t>
  </si>
  <si>
    <t>KEMIJA 7 - radna bilježnica za kemiju u 7. razredu osnovne škole</t>
  </si>
  <si>
    <t xml:space="preserve">Sanja Lukić, Ivana Marić Zerdun, Nataša Trenčevska i Marijan Varga. </t>
  </si>
  <si>
    <t>GEA 3 - radna bilježnica za geografiju u sedmom razredu osnovne škole</t>
  </si>
  <si>
    <t>Danijel Orešić, Ružica Vuk, Igor Tišma, Alenka Bujan</t>
  </si>
  <si>
    <t>GEA 3 - radna bilježnica za pomoć u učenju geografije u sedmom razredu osnovne škole</t>
  </si>
  <si>
    <t>Zrinka Jagodar</t>
  </si>
  <si>
    <t>Klio 7 radna bilježnica za povijest u 7. razredu osnovne škole</t>
  </si>
  <si>
    <t>Krešimir Erdelja Igor Stojaković</t>
  </si>
  <si>
    <t>LIKOVNA MAPA 7 i 8 - likovna mapa s kolažnim papirom za 7. i 8. razred osnovne škole</t>
  </si>
  <si>
    <t>SVIJET TEHNIKE 7 - radni materijali za izvođenje vježbi i praktičnog rada programa tehničke kulture</t>
  </si>
  <si>
    <t>Naš hrvatski 8, radna bilježnica hrvatskoga jezika u osmome razredu osnovne škole</t>
  </si>
  <si>
    <t>FOOTSTEPS 4 - radna bilježnica , 8. godina učenja</t>
  </si>
  <si>
    <t>Marinić, Milković</t>
  </si>
  <si>
    <t>FOOTSTEPS 4 - radna bilježnica za pomoć u učenju engleskog jezika u osmom razredu osnovne škole</t>
  </si>
  <si>
    <t>Ivana MarinićJavorka Milković</t>
  </si>
  <si>
    <t>Maximal 5 - radna bilježnica- 5. godina učenja</t>
  </si>
  <si>
    <t>Dizzi mat 8. razred, radna bilježnica za sustavno rješavanje domaće zadaće</t>
  </si>
  <si>
    <t>Ivana Katalenac, Romana Sosa</t>
  </si>
  <si>
    <t>BIOLOGIJA 8 - radna bilježnica za biologiju u osmom razredu osnovne škole</t>
  </si>
  <si>
    <t>BIOLOGIJA 8 - radna bilježnica za pomoć u učenju biologije u osmom razredu osnovne škole.</t>
  </si>
  <si>
    <t>Renata Roščak, Đurđica Culjak</t>
  </si>
  <si>
    <t xml:space="preserve">Fizika oko nas 8 </t>
  </si>
  <si>
    <t>Vladimir PaarTanja ĆulibrkSanja Martinko</t>
  </si>
  <si>
    <t>KEMIJA 8 - radna bilježnica za kemiju u osmom razredu osnovne škole</t>
  </si>
  <si>
    <t>Sanja Lukić Ivana Marić Zerdun Marija Varga Sandra Krmpotić Gržančić.</t>
  </si>
  <si>
    <t>KEMIJA 8 - radna bilježnica za pomoć u učenju kemije u osmom razredu osnovne škole</t>
  </si>
  <si>
    <t>GEA 4 - radna bilježnica za geografiju u osmome razredu osnovne škole</t>
  </si>
  <si>
    <t>Klio 8 radna bilježnica za 8 razred osnovne škole</t>
  </si>
  <si>
    <t>LIKOVNA MAPA 7 i 8 - likovna mapa s kolažnim papirom za 7. i 8. razred</t>
  </si>
  <si>
    <t>SVIJET TEHNIKE 8- radni materijali za izvođenje vježbi i praktičnog rada programa tehničke kulture</t>
  </si>
  <si>
    <t>OŠ SVETE ANE</t>
  </si>
  <si>
    <t>ŠKRINJICA SLOVA I RIJEČI 1 - Radna bilježnica iz hrvatskoga jezika za prvi razred osnovne škole</t>
  </si>
  <si>
    <t>dr. sc. Marina Gabelica, Vesna Marjanović, Andrea Škribulja Horvat, dr. sc. Dubravka Težak</t>
  </si>
  <si>
    <t xml:space="preserve">Alfa </t>
  </si>
  <si>
    <t>ŠKRINJICA SLOVA I RIJEČI 1 - nastavni listići</t>
  </si>
  <si>
    <t>Vesna Marjanović, Marina Gabelica, Andrea Škribulja Horvat</t>
  </si>
  <si>
    <t xml:space="preserve">ČITAM I PIŠEM 1 - Radna bilježnica iz hrvatskoga jezika za prvi razred osnovne škole    </t>
  </si>
  <si>
    <t>Dunja Pavličević-Franić, Vladimira Velički, Vlatka Domišljanović</t>
  </si>
  <si>
    <t>ČITAM I PIŠEM 1 - Nastavni listići</t>
  </si>
  <si>
    <t>Vladimira Velički, Vlatka Domišljanović</t>
  </si>
  <si>
    <t>E-SVIJET 1, radna bilježnica informatike u prvom razredu osnovne škole</t>
  </si>
  <si>
    <t>RADNA BILJEŽNICA</t>
  </si>
  <si>
    <t>ŠKOLSKA KNJIGA</t>
  </si>
  <si>
    <t>OTKRIVAMO MATEMATIKU 1 - Radna bilježnica iz matematike za prvi razred osnovne škole</t>
  </si>
  <si>
    <t>OTKRIVAMO MATEMATIKU 1 - Listići za dodatnu nastavu u prvom razredu za osnovnu školu</t>
  </si>
  <si>
    <t>radni listići</t>
  </si>
  <si>
    <t>SUDOKU za znalce i radoznalce - radna bilježnica od 1. do 4. razreda</t>
  </si>
  <si>
    <t>Siniša Hrga</t>
  </si>
  <si>
    <t>PRIRODA, DRUŠTVO I JA 1 - Radna bilježnica iz prirode i društva za prvi razred osnovne škole</t>
  </si>
  <si>
    <t>Likovna mapa s kolaž-papirom i raster-papirom 1 i 2</t>
  </si>
  <si>
    <t>LIKOVNA MAPA 1 i 2</t>
  </si>
  <si>
    <t>MAPA, KOLAŽ, CRTAĆI BLOK</t>
  </si>
  <si>
    <t>Radna bilj. 1. razred - U Božjoj ljubavi</t>
  </si>
  <si>
    <t>ŠKRINJICA SLOVA I RIJEČI 2 - Radna bilježnica iz hrvatskoga jezika za drugi razred osnovne škole</t>
  </si>
  <si>
    <t>Andrea Škribulja Horvat, Vesna Marjanović, Marija Mapilele, dr. sc. Marina Gabelica, dr. sc. Dubravka Težak</t>
  </si>
  <si>
    <t xml:space="preserve"> Alfa</t>
  </si>
  <si>
    <t>ŠKRINJICA SLOVA I RIJEČI 2 - Nastavni listići iz hrvatskoga jezika za drugi razred osnovne škole</t>
  </si>
  <si>
    <t>Janja Kolak, Vesna Vlahov</t>
  </si>
  <si>
    <t>OTKRIVAMO MATEMATIKU 2 - Radna bilježnica iz matematike za drugi razred osnovne škole</t>
  </si>
  <si>
    <t>PRIRODA, DRUŠTVO I JA 2 - Radna bilježnica iz prirode i društva za drugi razred osnovne škole</t>
  </si>
  <si>
    <t>dr. sc. Mila Bulić , Gordana Kralj, Lidija Križanić, Karmen Hlad, Andreja Kovač, Andreja Kosorčić</t>
  </si>
  <si>
    <t xml:space="preserve"> Alfa d.d</t>
  </si>
  <si>
    <t>1.-2.</t>
  </si>
  <si>
    <t>ŠK</t>
  </si>
  <si>
    <t>INFORMATIKA- IZBORNI PREDMET</t>
  </si>
  <si>
    <t xml:space="preserve"> E-SVIJET 2, radna bilježnica informatike u drugom razredu osnovne škole</t>
  </si>
  <si>
    <t xml:space="preserve">Josipa Blagus, Marijana Šundov, Ana Budojević </t>
  </si>
  <si>
    <t>ZLATNA VRATA 3, radna bilježnica za pomoć u učenju hrvatskog jezika u trećem razredu osnovne škole</t>
  </si>
  <si>
    <t>Sonja Ivić, Marija Krmpotić, Nina Pezelj</t>
  </si>
  <si>
    <t>POMOĆ U UČENJU</t>
  </si>
  <si>
    <t>TIPTOES 3, radna bilježnica za engleski jezik u trećem razredu osnovne škole, treća godina učenja, prvi strani jezik</t>
  </si>
  <si>
    <t>Suzana Ban, Anita Žepina, Daniela Reić Šućur, Haidi Mimica Tudor</t>
  </si>
  <si>
    <t>ENGLESKI  JEZIK - ZA UČENIKE S POSEBNIM OBRAZOVNIM POTREBAMA</t>
  </si>
  <si>
    <t>TIPTOES 3, radna bilježnica za pomoć u učenju engleskog jezika u trećem razredu osnovne škole, treća godina učenja, prvi strani jezik</t>
  </si>
  <si>
    <t>INFORMATIKA-IZBORNI</t>
  </si>
  <si>
    <t xml:space="preserve"> E-SVIJET 3, radna bilježnica informatike u trećem razredu osnovne škole</t>
  </si>
  <si>
    <t>MOJ SRETNI BROJ 3, radna bilježnica za matematiku u trećem razredu osnovne škole</t>
  </si>
  <si>
    <t>MOJ SRETNI BROJ 3, radna bilježnica za pomoć u učenju matematike u trećem razredu osnovne škole</t>
  </si>
  <si>
    <t>ISTRAŽUJEMO NAŠ SVIJET 3, radna bilježnica za prirodu i društvo u trećem razredu osnovne škole</t>
  </si>
  <si>
    <t>ISTRAŽUJEMO NAŠ SVIJET 3, radna bilježnica za pomoć u učenju prirode i društva u trećem razredu osnovne škole</t>
  </si>
  <si>
    <t>Alena Letina, Tamara Kisovar Ivanda, Zdenko Braičić, Jasna Romich Jurički</t>
  </si>
  <si>
    <t>Radna bilj. 3. razred - U ljubavi i pomirenju</t>
  </si>
  <si>
    <t>Ana Volf, Ante Pavlović, Ivica Pažin, Tihana Petković</t>
  </si>
  <si>
    <t>ZLATNA VRATA 4</t>
  </si>
  <si>
    <t>SONJA  IVIĆ , MARIJA KRMPOTIĆ</t>
  </si>
  <si>
    <t>RADNA  BILJEŽNICA</t>
  </si>
  <si>
    <t>ČITAM I PIŠEM 4 - Radna bilježnica iz hrvatskoga jezika za četvrti razred osnovne škole</t>
  </si>
  <si>
    <t>Dunja Pavličević-Franić, Vladimira Velički, Katarina Aladrović Slovaček, Vlatka Domišljanović</t>
  </si>
  <si>
    <t>ALFA</t>
  </si>
  <si>
    <t>ZLATNA VRATA 4, nastavni listići za hrvatski jezik u četvrtom razredu osnovne škole</t>
  </si>
  <si>
    <t>MATEMATIČKA  MREŽA 4</t>
  </si>
  <si>
    <t>MAJA CINDRIĆ, IRENA MIŠURAC, NATAŠA LJUBIĆ KLEMŠE</t>
  </si>
  <si>
    <t>OTKRIVAMO MATEMATIKU 4 - Zbirka zadataka iz matematike za četvrti razred osnovne škole</t>
  </si>
  <si>
    <t xml:space="preserve"> MATEMATIKA 4 PLUS, interaktivna radna bilježnica za razvijanje dodatnih matematičkih vještina u četvrtom razredu osnovne škole</t>
  </si>
  <si>
    <t>Anita Dragičević, Maja Cindrić, Branka Pastuović</t>
  </si>
  <si>
    <t>MOJ SRETNI BROJ 4, nastavni listići za matematiku u četvrtom razredu osnovne škole</t>
  </si>
  <si>
    <t>ISTRAŽUJEMO NAŠ SVIJET 4</t>
  </si>
  <si>
    <t>TAMARA KISOVAR IVANDA, ALENA LETINA, ZDENKO BRAIČIĆ</t>
  </si>
  <si>
    <t>PRIRODA, DRUŠTVO I JA 4 - Radna bilježnica iz prirode i društva za četvrti razred osnovne škole</t>
  </si>
  <si>
    <t>Nikola Štambak, Tomislav Šarlija, Dragana Mamić,Gordana Kralj, Mila Bulić</t>
  </si>
  <si>
    <t>mapa, kolaž, crtaći blok</t>
  </si>
  <si>
    <t>Radna bilj. 4. razred - Darovi vjere i zajedništva</t>
  </si>
  <si>
    <t>INFORMATIKA-IZBORNI PREDMET</t>
  </si>
  <si>
    <t xml:space="preserve"> E-SVIJET 4</t>
  </si>
  <si>
    <t>Naš hrvatski 5</t>
  </si>
  <si>
    <t>A. Šojat, V. Hrastović, N. Marguš</t>
  </si>
  <si>
    <t xml:space="preserve"> Radna bilježnica</t>
  </si>
  <si>
    <t>MATEMATIČKI IZAZOVI 5 - radni listovi iz matematike za 5. razred osnovne škole</t>
  </si>
  <si>
    <t>Gordana Paić, Željko Bošnjak</t>
  </si>
  <si>
    <t>MATEMATIKA 5, listići za provjeru usvojenosti odgojno-obrazovnih ishoda u petom razredu osnovne škole</t>
  </si>
  <si>
    <t>RADNI LISTOVI</t>
  </si>
  <si>
    <t>MATEMATIKA 5, radna bilježnica za pomoć u učenju matematike u petom razredu osnovne škole</t>
  </si>
  <si>
    <t>PRIRODA 5, radna bilježnica iz prirode za peti razred osnovne škole s materijalima za istraživačku nastavu_2026</t>
  </si>
  <si>
    <t>Radna bilježnica i pribor za istraživačku nastavu</t>
  </si>
  <si>
    <t>PROFIL KLETT</t>
  </si>
  <si>
    <t>Klio 5, radna bilježnica za povijest u petom razredu osnovne škole</t>
  </si>
  <si>
    <t>Sonja Banić, Tina Matanić</t>
  </si>
  <si>
    <t>radna bilježnica za povijest u petom razredu osnovne škole</t>
  </si>
  <si>
    <t>Klio 5, radna bilježnica za pomoć u učenju povijesti u petom razredu osnovne školeAna Hinić</t>
  </si>
  <si>
    <t>Ana Hinić</t>
  </si>
  <si>
    <t>SVIJET TEHNIKE 5, radni materijali za izvođenje vježbi i praktičnog rada programa tehničke kulture u petom razredu osnovne škole</t>
  </si>
  <si>
    <t>Vladimir Delić, Ivan Jukić, Zvonko Koprivnjak, Sanja Kovačević, Antun Ptičar, Dragan Stanojević, Svjetlana Urbanek</t>
  </si>
  <si>
    <t>RADNI MATERIJALI</t>
  </si>
  <si>
    <t>#mojportal5</t>
  </si>
  <si>
    <t>Naš hrvatski 6</t>
  </si>
  <si>
    <t>MATEMATIKA 6, listići za provjeru usvojenosti odgojno obrazovnih ishoda u šestom razredu osnovne škole</t>
  </si>
  <si>
    <t>PRIRODA 6 - Radna bilježnica iz prirode za šesti razred osnovne škole</t>
  </si>
  <si>
    <t>POVIJEST 6, radna bilježnica iz povijesti za šesti razred osnovne škole</t>
  </si>
  <si>
    <t>#MOJPORTAL6</t>
  </si>
  <si>
    <t xml:space="preserve"> Naš hrvatski 7 </t>
  </si>
  <si>
    <t>radna bilježnica hrvatskoga jezika</t>
  </si>
  <si>
    <t>MATEMATIKA 7, listići za provjeru usvojenosti odgojno-obrazovnih ishoda u sedmom razredu osnovne škole</t>
  </si>
  <si>
    <t>BIOLOGIJA 7 - Radna bilježnica iz biologije za sedmi razred osnovne škole</t>
  </si>
  <si>
    <t>FIZIKA PLUS, zbirka zadataka za pripremu učenika za natjecanje u osnovnoj školi</t>
  </si>
  <si>
    <t>Marija Gaurina, Ivana Ljevnai</t>
  </si>
  <si>
    <t>ZBIRKA ZADATAKA</t>
  </si>
  <si>
    <t>OTKRIVAMO FIZIKU 7, radna bilježnica za fiziku u sedmom razredu osnovne škole</t>
  </si>
  <si>
    <t>Ivica Buljan, Dubravka Despoja, Erika Tušek Vrhove</t>
  </si>
  <si>
    <t>ISTRAŽI, OTKRIVAJ I EKSPERIMENTIRAJ U SVIJETU ZNANOSTI</t>
  </si>
  <si>
    <t>Anna Claybourne</t>
  </si>
  <si>
    <t>POSEBNA IZDANJA</t>
  </si>
  <si>
    <t>FIZIKA OKO NAS 7, radna bilježnica iz fizike za pomoć u učenju u sedmom razredu osnovne škole</t>
  </si>
  <si>
    <t>Tanja Ćulibrk, Snježana Braćun</t>
  </si>
  <si>
    <t>KEMIJA 7 - Radna bilježnica iz kemije za sedmi razred osnovne škole</t>
  </si>
  <si>
    <t>Mirela Mamić, Draginja Mrvoš-Sermek, Veronika Peradinović, Nikolina Ribarić</t>
  </si>
  <si>
    <t>KLIO 7, radna bilježnica za povijest u sedmom razredu osnovne škole</t>
  </si>
  <si>
    <t>KLIO 7, radna bilježnica za pomoć u učenju povijesti u sedmom razredu osnovne škole</t>
  </si>
  <si>
    <t>TEHNIČKA KULTURA 7 - Radni materijal za izvođenje vježbi i praktičnog rada iz tehničke kulture za sedmi razred osnovne škole</t>
  </si>
  <si>
    <t>Vlado Abičić, Ivan Sunko, Katica Mikulaj Ovčarić, Ivo Crnoja</t>
  </si>
  <si>
    <t>radna bilježnica s radnim materijalom</t>
  </si>
  <si>
    <t>MATEMATIKA 8, listići za provjeru usvojenosti odgojno-obrazovnih ishoda u osmom razredu osnovne škole</t>
  </si>
  <si>
    <t>MATEMATIČKI IZAZOVI 8 - radni listovi iz matematike za 8. razred osnovne škole</t>
  </si>
  <si>
    <t>BIOLOGIJA 8 - Radna bilježnica iz biologije za osmi razred osnovne škole</t>
  </si>
  <si>
    <t>Valerija Begić, Marijana Bastić, Julijana Madaj Prpić, Ana Bakarić</t>
  </si>
  <si>
    <t>ZBIRKA ZADATAKA IZ FIZIKE za darovite učenike i natjecanja u osnovnoj školi</t>
  </si>
  <si>
    <t>Branka Grgić, Leo Kranjec, Anamarija Paulik, Katarina Jerin</t>
  </si>
  <si>
    <t>FIZIKA OKO NAS 8, zbirka zadataka za fiziku u osmom razredu osnovne škole</t>
  </si>
  <si>
    <t>Emil Smerdel, Iva Petričević, Snježana Stanin, Vladimir Paar</t>
  </si>
  <si>
    <t>FIZIKA 8 - Zbirka zadataka iz fizike za osmi razred osnovne škole</t>
  </si>
  <si>
    <t>FIZIKA OKO NAS 8, radna bilježnica iz fizike za pomoć u učenju u osmom razredu osnovne škole</t>
  </si>
  <si>
    <t>Sanja Martinko, Andreja Mikuš</t>
  </si>
  <si>
    <t>KEMIJA 8 - Radna bilježnica iz kemije za osmi razred osnovne škole</t>
  </si>
  <si>
    <t>Mirela Mamić, Draginja Mrvoš Sermek, Veronika Peradinović, Nikolina Ribarić</t>
  </si>
  <si>
    <t xml:space="preserve"> Vremeplov 8, radna bilježnica iz povijesti za osmi razred osnovne škole</t>
  </si>
  <si>
    <t>Tomislav Bogdanović, Miljenko Hajdarović, Domagoj Švigir</t>
  </si>
  <si>
    <t>TEHNIČKA KULTURA 8 - radni materijal za izvođenje vježbi i praktičnog rada za 8. razred osnovne škole</t>
  </si>
  <si>
    <t>Katica Mikulaj Ovčarić, Katarina Kedačić Buzina, Ivan Sunko, Ante Milić, Ivo Crnoja</t>
  </si>
  <si>
    <t>OŠ FRANJE KREŽME</t>
  </si>
  <si>
    <t>SVIJET RIJEČI 1, nastavni listići za hrvatski jezik u prvom razredu osnovne škole</t>
  </si>
  <si>
    <t>Ankica Španić, Jadranka Jurić, Terezija Zokić, Benita Vladušić</t>
  </si>
  <si>
    <t>1. r</t>
  </si>
  <si>
    <t>DIP IN 1, radna bilježnica za engleski jezik u prvom razredu osnovne škole, prva godina učenja, prvi strani jezik</t>
  </si>
  <si>
    <t>MOJ SRETNI BROJ 1, zbrika zadataka za matematiku u prvom razredu osnovne škole</t>
  </si>
  <si>
    <t>ISTRAŽUJEMO NAŠ SVIJET 1, radna bilježnica za prirodu i društvo u prvom razredu osnovne škole</t>
  </si>
  <si>
    <t xml:space="preserve">U Božjoj ljubavi, radna bilježnica za katolički vjeronauk prvoga razreda osnovne škole </t>
  </si>
  <si>
    <t xml:space="preserve">DIP IN 2, radna bilježnica za engleski jezik u drugom razredu osnovne škole,druga godina učenja, prvi strani jezik
</t>
  </si>
  <si>
    <t xml:space="preserve">Biserka Džeba, Maja Mardešić
</t>
  </si>
  <si>
    <t>2.r</t>
  </si>
  <si>
    <t>MOJ SRETNI BROJ 2, radna bilježnica za matematiku u drugom razredu osnovne škole</t>
  </si>
  <si>
    <t>MOJ SRETNI BROJ 2, zbirka zadataka za matematiku u drugom razredu osnovne škole</t>
  </si>
  <si>
    <t>ISTRAŽUJEMO NAŠ SVIJET 2, nastavni listići za prirodu i društvo u drugom razredu osnovne škole</t>
  </si>
  <si>
    <t>Stjepan Krajček</t>
  </si>
  <si>
    <t xml:space="preserve">U prijateljstvu s Bogom, radna bilježnica za katolički vjeronauk drugoga razreda osnovne škole 
</t>
  </si>
  <si>
    <t xml:space="preserve">E-SVIJET 2, radna bilježnica informatike u drugom razredu osnovne škole
</t>
  </si>
  <si>
    <t>SVIJET RIJEČI 3, nastavni listići za hrvatski jezik u trećem razredu osnovne škole</t>
  </si>
  <si>
    <t>3.r</t>
  </si>
  <si>
    <t xml:space="preserve">DIP IN 3, radna bilježnica za engleski jezik u trećem razredu osnovne škole, treća godina učenja, prvi strani jezik
</t>
  </si>
  <si>
    <t>3.b</t>
  </si>
  <si>
    <t>GUT GEMACHT! 3, radna bilježnica za njemački jezik u trećem razredu osnovne škole, 3. godina učenja</t>
  </si>
  <si>
    <t>Lea Jambrek Topić, Elizabeta Šnajder</t>
  </si>
  <si>
    <t>3.a</t>
  </si>
  <si>
    <t>MATEMATIČKA MREŽA 3, radna bilježnica za matematiku u trećem razredu osnovne škole</t>
  </si>
  <si>
    <t>MATEMATIČKA MREŽA 3, zbirka zadataka za matematiku u trećem razredu osnovne škole</t>
  </si>
  <si>
    <t>Maja Cindrić, Irena Mišurac, Anita Dragičević</t>
  </si>
  <si>
    <t>U LJUBAVI I POMIRENJU : radna bilježnica za katolički vjeronauk trećeg razreda osnovne škole</t>
  </si>
  <si>
    <t>T. Petković, A. Volf, I. Pažin, A. Pavlović</t>
  </si>
  <si>
    <t xml:space="preserve">Kršćanska sadašnjost
</t>
  </si>
  <si>
    <t>E-SVIJET 3, radna bilježnica informatike u trećem razredu osnovne škole</t>
  </si>
  <si>
    <t>SVIJET RIJEČI 4, nastavni listići za hrvatski jezik u četvrtom razredu osnovne škole</t>
  </si>
  <si>
    <t>4.r</t>
  </si>
  <si>
    <t>DIP IN 4, radna bilježnica za engleski jezik u četvrtom razredu osnovne škole, četvrta godina učenja, prvi strani jezik</t>
  </si>
  <si>
    <t>4.b</t>
  </si>
  <si>
    <t xml:space="preserve">GO GETTER 1 : radna bilježnica	</t>
  </si>
  <si>
    <t>Liz Kilbey, Catherine Bright, Jennifer Heath</t>
  </si>
  <si>
    <t>4.a</t>
  </si>
  <si>
    <t>GUT GEMACHT! 4, radna bilježnica za njemački jezik u četvrtom razredu osnovne škole, 4. godina učenja</t>
  </si>
  <si>
    <t>GUT GEMACHT! 4, radna bilježnica za pomoć u učenju njemačkog jezika u četvrtom razredu osnovne škole, 4. godina učenja</t>
  </si>
  <si>
    <t>#DEUTSCH 1, radna bilježnica za njemački jezik u četvrtom razredu osnovne škole, 1. godina učenja</t>
  </si>
  <si>
    <t>MOJ SRETNI BROJ 4, radna bilježnica za matematiku u četvrtom razredu osnovne škole</t>
  </si>
  <si>
    <t>MOJ SRETNI BROJ 4, zbirka zadataka za matematiku u četvrtom razredu osnovne škole</t>
  </si>
  <si>
    <t>MOJ SRETNI BROJ 4, radna bilježnica za pomoć u učenju matematike u četvrtom razredu osnovne škole</t>
  </si>
  <si>
    <t>ISTRAŽUJEMO NAŠ SVIJET 4, radna bilježnica s priborom za istraživanje u četvrtom razredu osnovne škole</t>
  </si>
  <si>
    <t>Tamara Kisovar Ivanda, Alena Letina, Zdenko Braičić:</t>
  </si>
  <si>
    <t>ISTRAŽUJEMO NAŠ SVIJET 4, radna bilježnica za pomoć u učenju prirode i društva u četvrtom razredu osnovne škole</t>
  </si>
  <si>
    <t>Tamara Kisovar Ivanda, Alena Letina, Zdenko Braičić, Tamara Dubrović, Marina Pavi</t>
  </si>
  <si>
    <t>Darovi vjere i zajedništva, radna bilježnica za 4. razred</t>
  </si>
  <si>
    <t>E-SVIJET 4, radna bilježnica informatike u četvrtom razredu osnovne škole</t>
  </si>
  <si>
    <t>NAŠ HRVATSKI 5, radna bilježnica za hrvatski jezik u petome razredu osnovne škole</t>
  </si>
  <si>
    <t>5.r</t>
  </si>
  <si>
    <t>DIP IN 5, radna bilježnica za engleski jezik u petom razredu osnovne škole, peta godina učenja, prvi strani jezik</t>
  </si>
  <si>
    <t>5.b</t>
  </si>
  <si>
    <t>GO GETTER 2 : radna bilježnica</t>
  </si>
  <si>
    <t>5.a</t>
  </si>
  <si>
    <t>GUT GEMACHT! 5, radna bilježnica za njemački jezik u petom razredu osnovne škole, 5. godina učenja</t>
  </si>
  <si>
    <t>Jasmina Troha, Ivana Valjak Ilić</t>
  </si>
  <si>
    <t>GUT GEMACHT! 5, radna bilježnica za pomoć u učenju njemačkog jezika u petom razredu osnovne škole, 5. godina učenja</t>
  </si>
  <si>
    <t>FLINK MIT DEUTSCH 2 NEU, radna bilježnica za njemački jezik u petom razredu osnovne škole, 2. godina učenja</t>
  </si>
  <si>
    <t>Plamenka Bernardi-Britvec, Jadranka Salopek, Jasmina Troha</t>
  </si>
  <si>
    <t>DiZzi MAT 5, radna bilježnica za sustavno rješavanje domaće zadaće za peti razred osnovne škole</t>
  </si>
  <si>
    <t>Ivan Jukić, Kristina Lukačić</t>
  </si>
  <si>
    <t>PRIRODA 5 - Radna bilježnica za peti razred osnovne škole</t>
  </si>
  <si>
    <t>GEA 1, radna bilježnica za geografiju u petom razredu osnovne škole</t>
  </si>
  <si>
    <t>Danijel Orešić, Igor Tišma, Ružica Vuk, Alenka Bujan</t>
  </si>
  <si>
    <t>GEOGRAFSKI ATLAS ZA OSNOVNU ŠKOLU</t>
  </si>
  <si>
    <t>GEA 1, radna bilježnica za pomoć u učenju geografije u petom razredu osnovne škole</t>
  </si>
  <si>
    <t>Valentina Japec</t>
  </si>
  <si>
    <t>TK 5, radni materijal za izvođenje vježbi i praktičnog rada iz tehničke kulture za peti razred osnovne škole</t>
  </si>
  <si>
    <t>Marijan Vinković, Leon Zakanji, Tamara Valčić, Mato Šimunović, Darko Suman, Tijana Martić, Ružica Gulam, Damir Ereš, Fany Bilić</t>
  </si>
  <si>
    <t>radna bilježnica i pribor za istraživačku nastavu</t>
  </si>
  <si>
    <t xml:space="preserve">INFORMATIKA </t>
  </si>
  <si>
    <t>LIKE IT 5 - Radna bilježnica iz informatike za peti razred osnovne škole</t>
  </si>
  <si>
    <t>Blaženka Rihter, Dragica Rade, Karmen Toić Dlačić, Siniša Topić, Luka Novaković, Domagoj Bujadinović, Tomislav Pandurić</t>
  </si>
  <si>
    <t>OŠ A. MIHANOVIĆA</t>
  </si>
  <si>
    <t>ČITAM I PIŠEM 1 - radna bilježnica iz hrvatskoga jezika za prvi razred osnovne škole</t>
  </si>
  <si>
    <t>1.r</t>
  </si>
  <si>
    <t>Dip in 1</t>
  </si>
  <si>
    <t>Otkrivamo matematiku 1</t>
  </si>
  <si>
    <t>Alfa d.d.</t>
  </si>
  <si>
    <t>Priroda društvo i ja 1.</t>
  </si>
  <si>
    <t>Tihana Petković / Ana Volf</t>
  </si>
  <si>
    <t>e-Svijet 1</t>
  </si>
  <si>
    <t>Josipa Blagus i Marijana Šundov</t>
  </si>
  <si>
    <t>ŠKRINJICA SLOVA I RIJEČI 2 - radna bilježnica iz hrvatskoga jezika za drugi razred osnovne škole</t>
  </si>
  <si>
    <t>Dip in 2</t>
  </si>
  <si>
    <t>Otkrivamo matematiku 2</t>
  </si>
  <si>
    <t>Priroda i društvo i ja</t>
  </si>
  <si>
    <t>A.Wolf, T Petković</t>
  </si>
  <si>
    <t>e-Svijet 2</t>
  </si>
  <si>
    <t>J.Blagus,A.Budojević, M. Šundov</t>
  </si>
  <si>
    <t>Čitam i pišem 3</t>
  </si>
  <si>
    <t>Dunja Pavličević-Franić, dr. sc. Vladimira Velički, dr. sc. Katarina Aladrović Slovaček, Vlatka Domišljanović</t>
  </si>
  <si>
    <t>Dip in 3</t>
  </si>
  <si>
    <t>Otkrivamo matematiku 3</t>
  </si>
  <si>
    <t>Priroda društvo i ja 3</t>
  </si>
  <si>
    <t>Likovna mapa s kolaž-papirom i raster-papirom 3 i 4</t>
  </si>
  <si>
    <t>Tihana Petković Ana Volf Ivica Pažin Ante Pavlović</t>
  </si>
  <si>
    <t>e-Svijet 3</t>
  </si>
  <si>
    <t>J.Blagus, A. Budojević, M. Šundov</t>
  </si>
  <si>
    <t>ŠKRINJICA SLOVA I RIJEČI 4</t>
  </si>
  <si>
    <t>NEW BUILDING BLOCK 4</t>
  </si>
  <si>
    <t>Kristina Čajo Anđel, Daška Domljan, Mia Šavrljuga</t>
  </si>
  <si>
    <t>Lernen, Singen, Spielen 1</t>
  </si>
  <si>
    <t>G. Matolek Veselić, Ž. Hutinski, V. Jagatić</t>
  </si>
  <si>
    <t>Matematička mreža 4</t>
  </si>
  <si>
    <t>ŠK d.d.</t>
  </si>
  <si>
    <t>Darovi vjere i zajedništva</t>
  </si>
  <si>
    <t>I.Pažin, A. Pavlović,A. Wolf, T. Petković</t>
  </si>
  <si>
    <t>e-Svijet 4</t>
  </si>
  <si>
    <t xml:space="preserve">A. Šojat, V. Hrastović, M. Utrobičić, N. Marguš </t>
  </si>
  <si>
    <t>Hello, World! 5</t>
  </si>
  <si>
    <t>Ivana Karin, Marinko Uremović</t>
  </si>
  <si>
    <t xml:space="preserve">Profil Klett </t>
  </si>
  <si>
    <t>ENGLESKI JEZIK - ZA UČENIKE S POSEBNIM OBRAZOVNIM POTREBAMA</t>
  </si>
  <si>
    <t>Branka Pavlek</t>
  </si>
  <si>
    <t>integrirana radna bilježnica za pomoć pri učenju</t>
  </si>
  <si>
    <t xml:space="preserve">LERNEN, SINGEN, SPIELEN 2 </t>
  </si>
  <si>
    <t xml:space="preserve">Gordana Matolek Veselić, Vlada Jagatić, Damir Velički                    </t>
  </si>
  <si>
    <t xml:space="preserve"> PRIRODA 5 </t>
  </si>
  <si>
    <t>GEA 1</t>
  </si>
  <si>
    <t>Geografski atlas za osnovnu školu </t>
  </si>
  <si>
    <t xml:space="preserve"> GEA 1, </t>
  </si>
  <si>
    <t>radna bilježnica za pomoć u učenju geografije u petom razredu osnovne škole</t>
  </si>
  <si>
    <t>Klio 5</t>
  </si>
  <si>
    <t>Sonja Bančić, Tina Matanić</t>
  </si>
  <si>
    <t>LIKOVNA MAPA 5 i 6, likovna mapa s kolažnim papirom za 5. i 6. r</t>
  </si>
  <si>
    <t>Tehnička kultura 5</t>
  </si>
  <si>
    <t>radni materijal za izvođenje vježbi i praktičnog rada iz tehničke kulture za peti razred osnovne škole</t>
  </si>
  <si>
    <t>INFORMATIKA - REDOVNI PREDMET</t>
  </si>
  <si>
    <t>LIKE IT 5 - Radna bilježnica iz informatike za peti razred</t>
  </si>
  <si>
    <t>Učitelju gdje stanuješ</t>
  </si>
  <si>
    <t>NAŠ HRVATSKI 6</t>
  </si>
  <si>
    <t>6.r</t>
  </si>
  <si>
    <t>HELLO WORLD! 6</t>
  </si>
  <si>
    <t xml:space="preserve"> </t>
  </si>
  <si>
    <t>ENGLESKI JEZIK - ZA UČENIKE S POSEBNIM POTREBAMA</t>
  </si>
  <si>
    <t>Hello World! 6</t>
  </si>
  <si>
    <t xml:space="preserve">integrirana radna bilježnica za pomoć učenicima pri učenju engleskoga jezika za šesti razred osnovne škole, šesta godina učenja, 1. i 2. dio </t>
  </si>
  <si>
    <t>LERNEN UND SPIELEN 3</t>
  </si>
  <si>
    <t>dr.sc. Damir Velički, dr.sc. Blaženka Filipan-Žignić, Gordana Matolek Veselić;</t>
  </si>
  <si>
    <t>Biljana Agić, Sanja Grbeš, Dubravka Karakaš, Anamarija Kirac, Ana Lopac Groš, Jasenka Meštrović</t>
  </si>
  <si>
    <t>radna bilježnica i pribor s materijalima za praktičnu i istraživačku nastavu</t>
  </si>
  <si>
    <t>GEA 2</t>
  </si>
  <si>
    <t xml:space="preserve"> GEA 2</t>
  </si>
  <si>
    <t xml:space="preserve"> radna bilježnica za pomoć u učenju geografije u šestom razredu osnovne škole</t>
  </si>
  <si>
    <t>VREMEPLOV 6</t>
  </si>
  <si>
    <t>Anita Gambiraža Knez, Šime Labor, Manuela Kujundžić;</t>
  </si>
  <si>
    <t>Tehnička kultura 6</t>
  </si>
  <si>
    <t>Leon Zakanji, Tamara Valčić, Mato Šimunović, Darko Suman, Tome Kovačević, Ana Majić, Damir Ereš, Ivo Tkalec, Dragan Vlajinić</t>
  </si>
  <si>
    <t>INFORMATIKA - OBVEZNI PREDMET</t>
  </si>
  <si>
    <t>Like IT 6:radna bilježnica za 6.razred</t>
  </si>
  <si>
    <t>BIRAM SLOBODU</t>
  </si>
  <si>
    <t>M. Novak, B. Sipina; Nakladnik</t>
  </si>
  <si>
    <t>NAŠ HRVATSKI 7</t>
  </si>
  <si>
    <t>7.r</t>
  </si>
  <si>
    <t>HELLO WORLD! 7</t>
  </si>
  <si>
    <t>Sanja Božinović, Snježana Pavić, Mia Šavrljuga;</t>
  </si>
  <si>
    <t>LERNEN UND SPIELEN 4</t>
  </si>
  <si>
    <t>I. Vajda, K. NIGL, G. Matolek Veselić</t>
  </si>
  <si>
    <t>BIOLOGIJA 7</t>
  </si>
  <si>
    <t>Valerija Begić, Marijana Bastić, Ana Bakarić, Bernarda Kralj Golub</t>
  </si>
  <si>
    <t>FIZIKA 7</t>
  </si>
  <si>
    <t>Danijela Takač, Sandra Ivković, Senada Tuhtan, Iva Petričević, Ivana Zakanji, Tanja Paris, Mijo Dropuljić</t>
  </si>
  <si>
    <t>radna bilježnica i pribor za istraživačku nastavu fizike u sedmom razredu osnovne škole</t>
  </si>
  <si>
    <t>KEMIJA 7</t>
  </si>
  <si>
    <t>Sanja Lukić, Ivana Marić Zerdun, Nataša Trenčevska, Marijan Varga;</t>
  </si>
  <si>
    <t>GEA 3</t>
  </si>
  <si>
    <t xml:space="preserve"> GEA 3</t>
  </si>
  <si>
    <t xml:space="preserve"> radna bilježnica za pomoć u učenju geografije u sedmom razredu osnovne škole</t>
  </si>
  <si>
    <t>VREMEPLOV 7</t>
  </si>
  <si>
    <t> Gordana Frol, Miljenko Hajdarović</t>
  </si>
  <si>
    <t>TK 7</t>
  </si>
  <si>
    <t> Leon Zakanji, Dragan Vlajinić, Damir Čović, Krešimir Kenfelj, Alenka Šimić, Sanja Prodanović Trlin, Marijan Vinković</t>
  </si>
  <si>
    <t xml:space="preserve">radni materijal za izvođenje vježbi i praktičnog rada iz tehničke kulture za sedmi razred </t>
  </si>
  <si>
    <t>LIKE IT 7</t>
  </si>
  <si>
    <t> Blaženka Rihter, Dragica Rade, Karmen Toić Dlačić, Siniša Topić, Luka Novaković, Domagoj Bujadinović, Tomislav Pandurić</t>
  </si>
  <si>
    <t>NEKA JE BOG PRVI</t>
  </si>
  <si>
    <t> J. Periš, M. Šimić i I.Perčić</t>
  </si>
  <si>
    <t>NAŠ HRVATSKI 8</t>
  </si>
  <si>
    <t> Anita Šojat, Vjekoslava Hrastović, Nada Marguš</t>
  </si>
  <si>
    <t>8.r</t>
  </si>
  <si>
    <t>HELLO WORLD! 8</t>
  </si>
  <si>
    <t>Dario Abram, Ivana Kirin i Bojana Palijan</t>
  </si>
  <si>
    <t>Hello World! 8</t>
  </si>
  <si>
    <t>Ivana Kovač, Martina Salamon, Alenka Taslak</t>
  </si>
  <si>
    <t xml:space="preserve"> integrirana radna bilježnica za pomoć učenicima pri učenju engleskoga jezika za osmi razred osnovne škole, osma godina učenja, 1. i 2. dio </t>
  </si>
  <si>
    <t>LERNEN UND SPIELEN 5</t>
  </si>
  <si>
    <t>I. Vajda, K. Nigl, G. Matolek Veselić</t>
  </si>
  <si>
    <t xml:space="preserve"> BIOLOGIJA 8</t>
  </si>
  <si>
    <t>Fizika 8</t>
  </si>
  <si>
    <t>radna bilježnica i pribor za istraživačku nastavu fizike</t>
  </si>
  <si>
    <t>KEMIJA 8</t>
  </si>
  <si>
    <t>Sanja Lukić, Ivana Marić Zerdun, Marijan Varga, Sandra Krmpotić-Gržančić;</t>
  </si>
  <si>
    <t xml:space="preserve">Školska knjiga </t>
  </si>
  <si>
    <t>GEA 4</t>
  </si>
  <si>
    <t>GEA 4,</t>
  </si>
  <si>
    <t>Petar Perić</t>
  </si>
  <si>
    <t xml:space="preserve"> radna bilježnica za pomoć u učenju geografije u osmom razredu osnovne škole</t>
  </si>
  <si>
    <t>VREMEPLOV 8</t>
  </si>
  <si>
    <t>Tomislav Bogdanović, Miljenko Hajdarović, Domagoj Švigi</t>
  </si>
  <si>
    <t>TK 8</t>
  </si>
  <si>
    <t>radni materijal za izvođenje vježbi s radnom bilježnicom</t>
  </si>
  <si>
    <t>#MOJPORTAL8,</t>
  </si>
  <si>
    <t>J. Periš,M.Šimić, I. Perčić</t>
  </si>
  <si>
    <t>OŠ "D. CESARIĆ"</t>
  </si>
  <si>
    <t>PČELICA 1, radna bilježnica za pomoć u učenju hrvatskog jezika u prvom razredu osnovne škole, KOMPLET 1. i 2. dio</t>
  </si>
  <si>
    <t>Sonja Ivić, Marija Krmpotić, Jasminka Viher</t>
  </si>
  <si>
    <t>TIPTOES 1: radna bilježnica za engleski jezik u prvom razredu osnovne škole - 1. godina učenja</t>
  </si>
  <si>
    <t>Haidi Mimica Tudor, Daniela Reić Šućur, Anita Žepina, Suzana Ban</t>
  </si>
  <si>
    <t>ENGLESKI JEZIK ZA UČENIKE S POSEBNIM POTREBAMA</t>
  </si>
  <si>
    <t>TIPTOES 1, radna bilježnica za pomoć u učenju engleskog jezika u prvom razredu osnovne škole, prva godina učenja, prvi strani jezik</t>
  </si>
  <si>
    <t>Iva Palčić Strčić</t>
  </si>
  <si>
    <t>36</t>
  </si>
  <si>
    <t>MOJ SRETNI BROJ 1, radna bilježnica za pomoć u učenju matematike u prvom razredu osnovne škole</t>
  </si>
  <si>
    <t>Sanja Jakovljević Rogić, Dubravka Miklec, Graciella Prtajin:</t>
  </si>
  <si>
    <t>Istražujemo naš svijet 1, radna bilježnica za prirodu i društvo u prvom razredu osnovne škole</t>
  </si>
  <si>
    <t>ISTRAŽUJEMO NAŠ SVIJET 1, radna bilježnica za pomoć u učenju prirode i društva u prvom razredu osnovne škole</t>
  </si>
  <si>
    <t>Alena Letina, Tamara Kisovar Ivanda, Ivan De Zan, Tamara Dubrović, Marina Pavić</t>
  </si>
  <si>
    <t>"U Božjoj ljubavi", radna bilježnica za katolički vjeronauk prvoga razreda osnovne škole</t>
  </si>
  <si>
    <t>SVIJET RIJEČI 2, radna bilježnica za pomoć u učenju hrvatskog jezika u drugom razredu osnovne škole, KOMPLET 1. i 2. dio</t>
  </si>
  <si>
    <t>Terezija Zokić, Benita Vladušić, Ankica Španić, Jadranka Jurić, Jasmina Vuković, Ivana Pađan, Davor Ljubičić</t>
  </si>
  <si>
    <t>New building blocks 2, radna bilježnica iz engleskoga jezika za drugi razred osnovne škole, druga godina učenja</t>
  </si>
  <si>
    <t>Kristina Čajo Anđel, Daška Domljan, Ankica Kenzović, Danka Singer</t>
  </si>
  <si>
    <t>Dijana Posedi, Lana Remenar i Mia Šavrljuga</t>
  </si>
  <si>
    <t>MOJ SRETNI BROJ 2 - radna bilježnica za pomoć u učenju matematike u drugom razredu osnovne škole</t>
  </si>
  <si>
    <t>ISTRAŽUJEMO NAŠ SVIJET 2 - radna bilježnica za pomoć u učenju prirode i društva u drugom razredu osnovne škole</t>
  </si>
  <si>
    <t>Tamara Kisovar Ivanda, Alena Letina, Koraljka Žepec</t>
  </si>
  <si>
    <t>SVIJET RIJEČI 3, radna bilježnica za pomoć u učenju hrvatskog jezika u trećem razredu osnovne škole, KOMPLET 1. i 2. dio</t>
  </si>
  <si>
    <t>Ankica Španić, Jadranka Jurić, Terezija Zokić, Benita Vladušić, Jasmina Vuković, Ivana Pađan, Davor Ljubičić</t>
  </si>
  <si>
    <t>New building blocks 3, radna bilježnica iz engleskoga jezika za treći razrede osnovne škole, treća godina učenja</t>
  </si>
  <si>
    <t>Profil Klett d.o.o</t>
  </si>
  <si>
    <t>New Building Blocks 3, integrirana radna bilježnica za pomoć učenicima pri učenju engleskoga jezika za treći razred osnovne škole, treća godina učenja, 1. i 2. dio</t>
  </si>
  <si>
    <t>Moj sretni broj 3, radna bilježnica za matematiku u trećem razredu osnovne škole</t>
  </si>
  <si>
    <t>3,</t>
  </si>
  <si>
    <t>Istražujemo naš svijet 3, radna bilježnica za prirodu i društvo u trećem razredu osnovne škole</t>
  </si>
  <si>
    <t>U LJUBAVI I POMIRENJU, Radna bilježnica za katolički vjeronauk trećega razreda osnovne škole</t>
  </si>
  <si>
    <t xml:space="preserve">Kršćanska sadašnjost </t>
  </si>
  <si>
    <t>ZLATNA VRATA 4,  radna bilježnica hrvatskoga jezika u četvrtom razredu osnovne škole</t>
  </si>
  <si>
    <t>ZLATNA VRATA 4, radna bilježnica za pomoć u učenju hrvatskog jezika u četvrtom razredu osnovne škole</t>
  </si>
  <si>
    <t>Sonja Ivić, Marija Krmpotić, Ela Ivanišević</t>
  </si>
  <si>
    <t>NEW BUILDING BLOCKS 4 , Radna bilježnica engleskoga jezika za četvrti razred osnovne škole, četvrta godina učenja</t>
  </si>
  <si>
    <t>ENGLESKI JEZIK -ZA UČENIKE S POSEBNIM OBRAZOVNIM POTREBAMA</t>
  </si>
  <si>
    <t>New Building Blocks 4, integrirana radna bilježnica za pomoć učenicima pri učenju engleskoga jezika za četvrti razred osnovne škole, četvrta godina učenja, 1. i 2. svezak</t>
  </si>
  <si>
    <t>Branka Pavlek, Dijana Posedi i Marija Smuda Đurić</t>
  </si>
  <si>
    <t>#DEUTSCH 1 , radna bilježnica njemačkog jezika u četvrtom razredu osnovne škole, 1. godina učenja s dodatnim digitalnim sadržajima</t>
  </si>
  <si>
    <t>MATEMATIČKA MREŽA 4 , Radna bilježnica matematike u četvrtom razredu osnovne škole s dodatnim digitalnim sadržajima</t>
  </si>
  <si>
    <t>Maja Cindrić, Irena Mišurac, Nataša Ljubić Klemše</t>
  </si>
  <si>
    <t>MATEMATIČKA MREŽA 4, Radna bilježnica za pomoć u učenju matematike u četvrtom razredu osnovne škole s dodatnim digitalnim sadržajima</t>
  </si>
  <si>
    <t>Maja Cindrić, Irena Mišurac, Nataša Ljubić Klemše, Roberta Pezić</t>
  </si>
  <si>
    <t>ISTRAŽUJEMO NAŠ SVIJET, Radna bilježnica prirode i društva u četvrtom razredu osnovne škole</t>
  </si>
  <si>
    <t>Tamara Kisovar Ivanda, Alena Letina, Zdenko Braičić</t>
  </si>
  <si>
    <t>ISTRAŽUJEMO NAŠ SVIJET 4 Radna bilježnica za pomoć u učenju  prirode i društva u četvrtom razredu osnovne škole</t>
  </si>
  <si>
    <t>DAROVI VJERE I ZAJEDNIŠTVA, radna bilježnica za katolički vjeronauk četvrtoga razreda osnovne škole</t>
  </si>
  <si>
    <t>INFORMATIKA . IZBORNI PREDMET</t>
  </si>
  <si>
    <t>E-SVIJET 4</t>
  </si>
  <si>
    <t>radni udžbenik informatike s dodatnim digitalnim sadržajima u četvrtom razredu osnovne škole</t>
  </si>
  <si>
    <t>Hrvatska krijesnica 5 , radna bilježnica za jezik, komunikaciju i književnost za V. razred osnovne škole</t>
  </si>
  <si>
    <t>Slavica Kovač, Mirjana Jukić</t>
  </si>
  <si>
    <t>29</t>
  </si>
  <si>
    <t>Project Explore 1 Workbook with Online practice, radna bilježnica za engleski jezik, 5. razred osnovne škole, 5. godina učenja tiskana radna bilježnica s pristupom virtualnoj učionici (Online Practice)</t>
  </si>
  <si>
    <t>Sarah Phillips, Paul Shipton, Lynne White</t>
  </si>
  <si>
    <t>Profil Klet : Oxford University Press</t>
  </si>
  <si>
    <t>31</t>
  </si>
  <si>
    <t>Maximal 2, radna bilježnica njemačkog jezika za 5. razred osnovne škole, druga godina učenja</t>
  </si>
  <si>
    <t>Priroda 5, radna bilježnica iz prirode za peti razred osnovne škole</t>
  </si>
  <si>
    <t>Ana Bakarić, Marijana Bastić, Valerija Begić, Bernarda Kralj Golub</t>
  </si>
  <si>
    <t>Gea 1, radna bilježnica za geografiju u petom razredu osnovne škole</t>
  </si>
  <si>
    <t>GEOGRAFSKI ATLAS ZA OSNOVNU ŠKOLU 5. do 8. razred</t>
  </si>
  <si>
    <t>Snježana Haiman, Dragica Husanović-Pejnović Muller</t>
  </si>
  <si>
    <t>Školska knjiga : HŠK</t>
  </si>
  <si>
    <t>KLIO 5 - radna bilježnica za pomoć u učenju povijesti u petom razredu osnovne škole</t>
  </si>
  <si>
    <t>LIKOVNA MAPA 5 i 6, likovna mapa s kolažnim papirom za 5. i 6. razred osnovne škole</t>
  </si>
  <si>
    <t>Svijet tehnike 5, radni materijali za izvođenje vježbi i praktičnog rada programa tehničke kulture u petom razredu osnovne škole</t>
  </si>
  <si>
    <t>Moj portal 5, radna bilježnica za informatiku u petom razredu osnovne škole</t>
  </si>
  <si>
    <t>INFORMATIKA - IZBORNI PREDMET -za učenike s posebnim obrazovnim potrebama</t>
  </si>
  <si>
    <t>#MOJPORTAL5 - radna bilježnica za pomoć u učenju informatike u petom razredu osnovne škole</t>
  </si>
  <si>
    <t>Andrea Pavić, Kristina Drezgić, Ana Budojević</t>
  </si>
  <si>
    <t>Mirjana Novak i Barbara Sipina</t>
  </si>
  <si>
    <t>Hrvatska krijesnica 6 - radna bilježnica za jezik, komunikaciju i književnost za 6. razred osnovne škole</t>
  </si>
  <si>
    <t>Slavica Kovač, Mirjana Jukić, Danijela Zagorec</t>
  </si>
  <si>
    <t>Project Explore 2 Workbook with Online Practice, radna bilježnica za engleski jezik, 6. razred osnovne škole, 6. godina učenja ; tiskana radna bilježnica s pristupom virtualnoj učionici (Online Practice)</t>
  </si>
  <si>
    <t>Sarah Phillips, Paul Shipton, Joanna Heijmer</t>
  </si>
  <si>
    <r>
      <t xml:space="preserve">Beste Freunde A1.2, radna bilježnica za njemački jezik u 5. razredu, 5. godina učenja, i </t>
    </r>
    <r>
      <rPr>
        <u/>
        <sz val="8"/>
        <color rgb="FF000000"/>
        <rFont val="Arial"/>
      </rPr>
      <t>u 6. razredu, 3. godina učenja</t>
    </r>
  </si>
  <si>
    <t>Manuela Georgiakaki, Christiane Seathe, Anja Schumann</t>
  </si>
  <si>
    <t>MATEMATIKA 6- radna bilježnica za pomoć u učenju matematike u šestom razredu osnovne škole</t>
  </si>
  <si>
    <t>POKUSI, PRIRODA 6, radna bilježnica Priroda 6 s radnim listovima i priborom za izvođenje pokusa iz prirode za 6. razred osnovne škole</t>
  </si>
  <si>
    <t>kutija : radna bilježnica s radnim lidtovima i priborom za izvođenje pokusa</t>
  </si>
  <si>
    <t>PRIRODA 6 - radna bilježnica za pomoć u učenju prirode u šestom razredu osnovne škole</t>
  </si>
  <si>
    <t>Gea 2, radna bilježnica za geografiju u šestom razredu osnovne škole</t>
  </si>
  <si>
    <t>Klio 6, radna bilježnica za povijest u šestom razredu osnovne škole</t>
  </si>
  <si>
    <t>KLIO 6, povijesni atlas i slijepe karte u šestom razredu osnovne škole</t>
  </si>
  <si>
    <t>KLIO 6 - radna bilježnica za pomoć u učenju povijesti u šestom razredu osnovne škole</t>
  </si>
  <si>
    <t>Svijet tehnike 6, radni materijali za izvođenje vježbi i praktičnog rada programa tehničke kulture u šestom razredu osnovne škole</t>
  </si>
  <si>
    <t xml:space="preserve">#MOJPORTAL6 - radna bilježnica </t>
  </si>
  <si>
    <t>Magdalena Babić, Nikolina Bubica, Stanko Leko, Zoran Dimovski, Mario Stančić, Nikola Mihočka, Ivana Ružić, Branko Vejnović</t>
  </si>
  <si>
    <t>INFORMATIKA - IZBORNI PREDMET- za učenike s posebnim portebama</t>
  </si>
  <si>
    <t>#MOJPORTAL6 - radna bilježnica za pomoć u učenju informatike u petom razredu</t>
  </si>
  <si>
    <t>Andrea Pavić, Kristina Drezgić, Ana Budojević:</t>
  </si>
  <si>
    <t xml:space="preserve"> BIRAM SLOBODU, radna bilježnica za katolički vjeronauk šestoga razreda osnovne škole</t>
  </si>
  <si>
    <t>Hrvatska krijesnica - radna bilježnica za jezik, komunikaciju i književnost za 7. razred osnovne škole</t>
  </si>
  <si>
    <t>Project Explore 3 Workbook with Online Practice, radna bilježnica za engleski jezik, 7. razred osnovne škole, 7. godina učenja; tiskana radna bilježnica s pristupom virtualnoj učionici (Online Practice)</t>
  </si>
  <si>
    <t>Sylvia Wheeldon, Paul Shipton, Joanna Heijmer</t>
  </si>
  <si>
    <t>Profil klet : Oxford University Press</t>
  </si>
  <si>
    <t>#Deutsch 4, radna bilježnica za njemački jezik u sedmom razredu osnovne škole, 4. godina učenja</t>
  </si>
  <si>
    <t>Alexa Mathias, Jasmina Troha, Andrea Tukša</t>
  </si>
  <si>
    <t>BIOLOGIJA 7 : radna bilježnica za biologiju u sedmom razredu osnovne škole</t>
  </si>
  <si>
    <t>Fizika 7, radna bilježnica i pribor za istraživačku nastavu fizike u sedmom razredu osnovne škole</t>
  </si>
  <si>
    <t>Mijo Dropuljić, Sandra Ivković, Tanja Paris, Iva Petričević, Danijela Takač, Senada Tuhtan, Ivana Zakanji</t>
  </si>
  <si>
    <t>KEMIJA 7 : radna bilježnica za kemiju u sedmom razredu osnovne škole</t>
  </si>
  <si>
    <t>Mirela Mamić, Draginja Mrvoš-Sermeki, Veronika Peradinović, Nikolina Ribarić</t>
  </si>
  <si>
    <t>GEA 3 : radna bilježnica za geografiju u sedmom razredu osnovne škole</t>
  </si>
  <si>
    <r>
      <t>Danijel Orešić, Igor Tišma, Ružica Vuk, Alenka Bujan</t>
    </r>
    <r>
      <rPr>
        <sz val="8"/>
        <rFont val="Arial"/>
      </rPr>
      <t xml:space="preserve">  </t>
    </r>
  </si>
  <si>
    <t>Klio 7, radna bilježnica za povijest u sedmom razredu osnovne škole</t>
  </si>
  <si>
    <t>KLIO 7 - radna bilježnica za pomoć u učenju povijesti u sedmom razredu osnovne škole</t>
  </si>
  <si>
    <t>LIKOVNA MAPA 7 I 8, likovna mapa s kolažnim papirom za sedmi i osmi razred osnovne škole</t>
  </si>
  <si>
    <t>#MOJPORTAL7  radna bilježnica</t>
  </si>
  <si>
    <t>NEKA JE BOG PRVI, Radna bilježnica za katolički vjeronauk sedmoga razreda osnovne škole</t>
  </si>
  <si>
    <t xml:space="preserve"> Ivana Perčić, Josip Periš, Marina Šimić</t>
  </si>
  <si>
    <t>HRVATSKA KRIJESNICA 8 : radna bilježnica za jezik, komunikaciju i književnost za  8. razred osnovne škole</t>
  </si>
  <si>
    <t xml:space="preserve"> PROJECT EXPLORE 4 Class book with eBook – radna bilježnica engleskog jezika za 8. razred osnovne škole, 8. godina učenja</t>
  </si>
  <si>
    <t>Paul Kelly, Paul Shipton (temeljeno na originalnom konceptu Toma Hutchinsona)</t>
  </si>
  <si>
    <t>Profil Klett : Oxford University Press, OELT Limited Podružnica u Republici Hrvatskoj</t>
  </si>
  <si>
    <t>NAXIMAL 5, radna bilježnica njemačkoga jezika za osmi razred osnovne škole, peta godina učenja</t>
  </si>
  <si>
    <t>Julija Katharina Weber, Lidija Šober, Sandra Hohmann, Dagmar Glück, Mirjana Klobučar</t>
  </si>
  <si>
    <t>POKUSI, BIOLOGIJA 8, radna bilježnica s radnim listovima i priborom za izvođenje pokusa iz biologije za osmi razred osnovne škole</t>
  </si>
  <si>
    <t>Damir Bendelja, Žaklin Lukša, Emica Orešković, Monika Pavić, Nataša Pongrac, Renata Roščak, Leopoldina Vitković</t>
  </si>
  <si>
    <t xml:space="preserve">radna bilježnica s radnim listovima i priborom za izvođenje pokusa </t>
  </si>
  <si>
    <t>BIOLOGIJA 8 - radna bilježnica za pomoć u učenju biologije u osmom razredu osnovne škole</t>
  </si>
  <si>
    <t>Fizika 8, radna bilježnica i pribor za istraživačku nastavu fizike u osmom razredu osnovne škole</t>
  </si>
  <si>
    <t>Mijo Dropuljić, Sandra Ivković, Tanja Paris, Iva Petričević, Danijela Takač, SenadaTuhtan, Ivana Zakanji</t>
  </si>
  <si>
    <t xml:space="preserve">radna bilježnica i pribor za istraživačku nastavu </t>
  </si>
  <si>
    <t>Kemija 8, radna bilježnica iz kemije za osmi razred osnovne škole s radnim listićima za istraživačku nastavu</t>
  </si>
  <si>
    <t>radna bilježnica s radnim listićima za istraživačku nastavu</t>
  </si>
  <si>
    <t>KEMIJA 8, radna bilježnica s materijalima za pomoć učenicima pri učenju kemije u osmom razredu osnovne škole   </t>
  </si>
  <si>
    <t>Marijana Magdić, Nikolina Štiglić</t>
  </si>
  <si>
    <t>GEA 4 : radna bilježnica za geografiju u osmom razredu osnovne škole</t>
  </si>
  <si>
    <t>KLIO 8 radna bilježnica povijesti u osmome razredu osnovne škole</t>
  </si>
  <si>
    <t>KLIO 8, povijesni atlas i slijepe karte za osmi razred osnovne škole</t>
  </si>
  <si>
    <t>KLIO 8 radna bilježnica za pomoć u učenju povijesti u osmome razredu osnovne škole</t>
  </si>
  <si>
    <t>TK 8 : radni materijal za izvođenje vježbi i praktičnog rada za 8. razred osnovne škole</t>
  </si>
  <si>
    <t>Damir Čović, Valentina Dijačić, Krešimir Kenfelj, Tome Kovačević, Sanja Prodanović Trlin, Darko Suman, Alenka Šimić, Ivica Šimić, Marijan Vinković, Dragan Vlajinić</t>
  </si>
  <si>
    <t xml:space="preserve">radni materijal za izvođenje vježbi i praktičnog rada </t>
  </si>
  <si>
    <t>#MOJPORTAL8: radna bilježnica za informatiku u osmom razredu osnovne škole</t>
  </si>
  <si>
    <t>Magdalena Babić, Zoran Dimovski, Fredi Glavan, Stanko Leko, Mario Stančić, Branko Vejnović</t>
  </si>
  <si>
    <t>UKORAK S ISUSOM radna bilježnica za katolički vjeronauk osmoga razreda osnovne škole</t>
  </si>
  <si>
    <t>Ivana Perčić , Josip Periš, Marina Šimić</t>
  </si>
  <si>
    <t>OŠ VIJENAC</t>
  </si>
  <si>
    <t>Let's Explore 1 radna bilježnica za engleski jezik za prvi razred osnovne škole</t>
  </si>
  <si>
    <t>Charlotte Covill, Mary Charrington, Paul Shipton</t>
  </si>
  <si>
    <t>MOJ SRETNI BROJ 1, radna bilježnica za matematiku</t>
  </si>
  <si>
    <t>ISTRAŽUJEMO NAŠ SVIJET 1 - radna bilježnica za prirodu i društvo u prvom razredu osnovne škole</t>
  </si>
  <si>
    <t xml:space="preserve"> Glas Koncila</t>
  </si>
  <si>
    <t>E-SVIJET 1 - radna bilježnica informatike u prvom razredu osnovne škole</t>
  </si>
  <si>
    <t>PČELICA 2 - radne bilježnice uz radni udžbenik iz hrvatskog jezika u drugom razredu osnovne škole - komplet 1. i 2. dio</t>
  </si>
  <si>
    <t>Sonja IvićMarija Krmpotić</t>
  </si>
  <si>
    <t xml:space="preserve"> PČELICA 2, radna bilježnica za pomoć u učenju hrvatskog jezika u drugom razredu osnovne škole, KOMPLET 1. i 2. dio</t>
  </si>
  <si>
    <t>Sonja IvićMarija KrmpotićTamara Zimšek</t>
  </si>
  <si>
    <t>LET'S EXPLORE! 2 radna bilježnica za engleski jezik 2. razred osnovne škole</t>
  </si>
  <si>
    <t>MOJ SRETNI BROJ 2- radna bilježnica za matematiku u drugom razredu osnovne škole</t>
  </si>
  <si>
    <t>Sanja Jakovljević RogićDubravka MiklecGraciella Prtajin</t>
  </si>
  <si>
    <t>ISTRAŽUJEMO NAŠ SVIJET 2 - radna bilježnica za prirodu i društvo u drugom razredu osnovne škole</t>
  </si>
  <si>
    <t>Tamara Kisovar IvandaAlena LetinaKoraljka Žepec</t>
  </si>
  <si>
    <t>U prijateljstvu s Bogom, radna bilježnica</t>
  </si>
  <si>
    <t>SVIJET RIJEČI 3, 1. i 2. DIO - komplet radnih bilježnica za pomoć u učenju hrvatskog jezika u trećem razredu osnovne škole</t>
  </si>
  <si>
    <t>Ankica ŠpanićJadranka Jurić</t>
  </si>
  <si>
    <t>LET'S EXPLORE! 3 radna bilježnica za engleski jezik 3. razred osnovne škole</t>
  </si>
  <si>
    <t>Nina Lauder, Suzzane Torres, Paul Shipton</t>
  </si>
  <si>
    <t>MOJ SRETNI BROJ 3 - radna bilježnica za pomoć u učenju matematike u trećem razredu osnovne škole</t>
  </si>
  <si>
    <t>EUREKA 3 - radna bilježnica prirode i društva u trećem razredu osnovne škole</t>
  </si>
  <si>
    <t>Snježana Bakarić PaličkaSanja ĆorićŽaklin LukšaIvana Križanec</t>
  </si>
  <si>
    <t xml:space="preserve"> EUREKA 3, radna bilježnica za pomoć u učenju prirode i društva u trećem razredu osnovne škole</t>
  </si>
  <si>
    <t>Aleksandra Krampač Grljušić, Snježana Bakarić Palička, Sanja Ćorić Grgić, Ivana Križanac, Žaklin Lukša</t>
  </si>
  <si>
    <t>T. Petković, A. Volf,</t>
  </si>
  <si>
    <t>E-SVIJET 3 - radna bilježnica informatike u trećem razredu osnovne škole</t>
  </si>
  <si>
    <t>ZLATNA VRATA 4 - radna bilježnica za hrvatski jezik u četvrtom razredu osnovne škole</t>
  </si>
  <si>
    <t>Sonja IvićMarija krmpotić</t>
  </si>
  <si>
    <t>LET'S EXPLORE! 4, radna bilježnica za engleski jezik, 4. razred osnovne škole, 4. godina učenja</t>
  </si>
  <si>
    <t>Nina Lauder, Suzanne Torres, Paul Shipton</t>
  </si>
  <si>
    <t>#DEUTSCH 1 - radna bilježnica za njemački jezik u četvrtom razredu osnovne škole, 1. godina učenja</t>
  </si>
  <si>
    <t>MOJ SRETNI BROJ 4 - radna bilježnica za matematiku u četvrtom razredu osnovne škole</t>
  </si>
  <si>
    <t xml:space="preserve"> ISTRAŽUJEMO NAŠ SVIJET 4, radna bilježnica za prirodu i društvo u četvrtom razredu osnovne škole</t>
  </si>
  <si>
    <t>DAROVI VJERE I ZAJEDNIŠTVA, radna bilježnica</t>
  </si>
  <si>
    <t>E-SVIJET 4 - radna bilježnica informatike u četvrtom razredu osnovne škole</t>
  </si>
  <si>
    <t>NAŠ HRVATSKI 5, radna bilježnica za hrvatski jezik</t>
  </si>
  <si>
    <t>Anita Šojat, Vjekoslava Hrastović, Marina Utrobičić, Nada Marguš</t>
  </si>
  <si>
    <t>RIGHT ON! 1 - Radna bilježnica iz engleskog jezika za 5.razred osnovne škole, 5. godina učenja</t>
  </si>
  <si>
    <t>Jenny Dooley</t>
  </si>
  <si>
    <t>FLINK MIT DEUTSCH 2 NEU, radna bilježnica za n jemački jezik</t>
  </si>
  <si>
    <t>PRIRODA 5 : radna bilježnica iz prirode u petom razredu osnovne škole</t>
  </si>
  <si>
    <t>MOJA ZEMLJA 1 - Radna bilježnica iz geografije za peti razred osnovne škole</t>
  </si>
  <si>
    <t>GEOGRAFSKI ATLAS ZA OSNOVNU ŠKOLU </t>
  </si>
  <si>
    <t>Skupina autora</t>
  </si>
  <si>
    <t>SVIJET TEHNIKE 5, radni materijali za izvođenje vježbi i praktičnog rada</t>
  </si>
  <si>
    <t>radni materijal</t>
  </si>
  <si>
    <t>#mojportal5, radna bilježnica za informatiku</t>
  </si>
  <si>
    <t>UČITELJU, GDJE STANUJEŠ?, radna bilježnica</t>
  </si>
  <si>
    <t>M.Novak, B. Sipina</t>
  </si>
  <si>
    <t>Krščanska sadašnjost</t>
  </si>
  <si>
    <t>Naš HRVATSKI 6, radna bilježnica hrvatskoga jezika u 6. razredu osnovne škole</t>
  </si>
  <si>
    <t>RIGHT ON 2</t>
  </si>
  <si>
    <t xml:space="preserve">#DEUTSCH 3 </t>
  </si>
  <si>
    <t>DiZzi MAT 6, radna bilježnica za sustavno rješavanje domaće zadaće za šesti razred osnovne škole</t>
  </si>
  <si>
    <t>Josipa Smrekar, Nataša Ostojić</t>
  </si>
  <si>
    <t>PROFIL KLett</t>
  </si>
  <si>
    <t xml:space="preserve">PRIRODA 6 - radna bilježnica iz prirode za 6.razred osnovne škole </t>
  </si>
  <si>
    <t>B.Agić,S.Grbeša,D.Karakaš,A. Kirac,A.Lopac Groš,J.Meštrović</t>
  </si>
  <si>
    <t xml:space="preserve"> GEA 2, radna bilježnica za pomoć u učenju geografije u šestom razredu osnovne škole</t>
  </si>
  <si>
    <t>POVIJEST 6</t>
  </si>
  <si>
    <t xml:space="preserve"> - Likovna mapa  5 i 6  s kolažnim papirom</t>
  </si>
  <si>
    <t>SVIJET TEHNIKE 6 : radni materijali za izvođenje vježbi i praktičnog rada iz tehničke kulture u šestom razredu osnovne škole</t>
  </si>
  <si>
    <t>Gordan Bartolić, Vladimir Delić, Ivan Jukić, Sanja Kovačević, Antun Ptičar, Dragan Stanojević, Svjetlana Urbanek</t>
  </si>
  <si>
    <t>#MOJPORTAL6 : radna bilježnica informatike u šestom razredu osnovne škole</t>
  </si>
  <si>
    <t>#MOJPORTAL6, radna bilježnica za pomoć u učenju informatike u šestom razredu</t>
  </si>
  <si>
    <t>Keščanska sadašnjost</t>
  </si>
  <si>
    <t xml:space="preserve">Naš hrvatski 7, radna bilježnica hrvatskoga jezika u 7. razredu </t>
  </si>
  <si>
    <t>Anita Šojat, Vjekoslava Hrastović,  Nada Marguš</t>
  </si>
  <si>
    <t>PROJECT EXPLORE 3</t>
  </si>
  <si>
    <t xml:space="preserve">#DEUTSCH 4 </t>
  </si>
  <si>
    <t>DiZzi MAT 7, radna bilježnica za sustavno rješavanje domaće zadaće za šesti razred osnovne škole</t>
  </si>
  <si>
    <t>D.Bendelja,Ž.Lukša,R.Roščak,E.Orešković,M.Pavić,N.Pongrac</t>
  </si>
  <si>
    <t>BIOLOGIJA 7 - radna bilježnica za pomoć u učenju biologije u sedmom razredu osnovne škole</t>
  </si>
  <si>
    <t>Đurđica CuljakRenata Roščak</t>
  </si>
  <si>
    <t>FIZIKA 7 : radna bilježnica s priborom za istraživačku nastavu fizike u sedmom razredu osnovne škole</t>
  </si>
  <si>
    <t>KEMIJA 7- radna bilježnica</t>
  </si>
  <si>
    <t xml:space="preserve">POVIJEST 7 </t>
  </si>
  <si>
    <t>LIKOVNA MAPA 7 I 8 - likovna mapa s kolažnim papirom za 7. i 8. razred osnovne škole</t>
  </si>
  <si>
    <t>SVIJET TEHNIKE 7 : radni materijali za izvođenje vježbi i praktičnog rada iz tehničke kulture u sedmom razredu osnovne škole</t>
  </si>
  <si>
    <t>Dragan Stanojević, Vladimir Delić, Paolo Zenzerović, Marino Čikeš, Ivica Kolarić, Antun Ptiča</t>
  </si>
  <si>
    <t>MOJPORTAL7 : radna bilježnica informatike u sedmom razredu osnovne škole</t>
  </si>
  <si>
    <t xml:space="preserve">Neka je Bog prvi, radna bilježnica za katolički vjeronauk sedmoga razreda osnovne škole
</t>
  </si>
  <si>
    <t>NAŠ HRVATSKI 8 - radna bilježnica za hrvatski jezik u osmome razredu osnovne škole</t>
  </si>
  <si>
    <t>#DEUTSCH 5 - radna bilježnica za njemački jezik u osmom razredu osnovne škole, 5. godina učenja</t>
  </si>
  <si>
    <t>Alexa Mathias, Maja Engelsberger, Andrea Tukša</t>
  </si>
  <si>
    <t>DiZzi MAT 8, radna bilježnica za sustavno rješavanje domaće zadaće za osmi razred osnovne škole</t>
  </si>
  <si>
    <t>FIZIKA 8, radne bilježnice s priborom za istraživački pristup nastavi</t>
  </si>
  <si>
    <t>KEMIJA 8 -radna bilježnica iz kemije za osmi razred osnovne škole s radnim listićima za istraživačku nastavu</t>
  </si>
  <si>
    <t xml:space="preserve">GEA 4 - radna bilježnica za geografiju u osmome razredu osnovne škole </t>
  </si>
  <si>
    <t>VREMEPLOV 8, radna bilježnica iz povijesti za osmi razred osnovne škole</t>
  </si>
  <si>
    <t>SVIJET TEHNIKE 8 - radni materijal za izvođenje vježbi i praktičan rad u tehničkoj kulturi u osmom razredu osnovne škole</t>
  </si>
  <si>
    <t>Marino Čikeš, Vladimir Delić, Ivica Kolarić, Dragan Stanojević, Paolo Zenzerović</t>
  </si>
  <si>
    <t>#MOJPORTAL8 : radna bilježnica informatike u osmom razredu osnovne škole</t>
  </si>
  <si>
    <t xml:space="preserve">Ukorak s Isusom, radna bilježnica za katolički vjeronauk osmoga razreda osnovne škole
</t>
  </si>
  <si>
    <t xml:space="preserve">Josip Periš, Marina Šimić, Ivana Perčić
</t>
  </si>
  <si>
    <t>OŠ F.K.FRANKOPANA</t>
  </si>
  <si>
    <t xml:space="preserve"> Jedinična cijena bez PDV-a
(EUR) </t>
  </si>
  <si>
    <t xml:space="preserve"> Ukupna cijena
bez PDV-a
(EUR) </t>
  </si>
  <si>
    <t xml:space="preserve">                             -  </t>
  </si>
  <si>
    <t>nastavni listić</t>
  </si>
  <si>
    <t>ŠKRINJICA SLOVA I RIJEČI 1-Pisančica A</t>
  </si>
  <si>
    <t>Andrea Škribulja Horvat, Vesna Marjanović, Marina Gabelica</t>
  </si>
  <si>
    <t>Dip in 1 radna bilježnica</t>
  </si>
  <si>
    <t>Biserka DŽeba, Vlasta Živković</t>
  </si>
  <si>
    <t>šk</t>
  </si>
  <si>
    <t>OTKRIVAMO MATEMATIKU 1 - Zbirka zadataka iz matematike za prvi razred osnovne škole</t>
  </si>
  <si>
    <t>DAN PO DAN 1 vježbenica za cjelovito ponavljanje i vježbanje gradiva za prvi razred osnovne škole</t>
  </si>
  <si>
    <t>Andrea Škribulja Horvat, Vesna Marjanović, Ljiljana Studeni, Marija Mapilele, Iva Šintić</t>
  </si>
  <si>
    <t>vježbenica</t>
  </si>
  <si>
    <t>MOJA GLAZBA 1 - radna vježbenica</t>
  </si>
  <si>
    <t>LIKOVNA MAPA 1 I 2 likovna mapa s kolažnim papirom za 1.i 2. razred osnovne škole</t>
  </si>
  <si>
    <t xml:space="preserve"> 10,95 </t>
  </si>
  <si>
    <t xml:space="preserve"> 11,5 </t>
  </si>
  <si>
    <t>Škrinjica slova i riječi 2, radna bilježnica</t>
  </si>
  <si>
    <t>Škribulja Horvat, Marjanović. Mapilele, Gabelica, Težak</t>
  </si>
  <si>
    <t>Škrinjica slova i riječi 2, nastavni listići</t>
  </si>
  <si>
    <t>Kolak, Vlahov</t>
  </si>
  <si>
    <t xml:space="preserve">Škrinjica slova i riječi 2, Pisančica B </t>
  </si>
  <si>
    <t>Tihana Bilešić</t>
  </si>
  <si>
    <t>Pčelica 1, dio, radna bilježnica</t>
  </si>
  <si>
    <t>Pčelica 2.dio, radna bilježnica</t>
  </si>
  <si>
    <t>Pčelica 2, pisanka za hrvatski jezik u drugom razredu osnovne škole</t>
  </si>
  <si>
    <t>Pčelica 2, nastavni listići za hrvatski jezik u drugom razredu osnovne škole</t>
  </si>
  <si>
    <t>Škrinjica slova i riječi 2 (što ima za prilagodbu, radna, listići)</t>
  </si>
  <si>
    <t>Šk</t>
  </si>
  <si>
    <t>Primary Booster 2, pupils book international</t>
  </si>
  <si>
    <t>express publishing (alfa)</t>
  </si>
  <si>
    <t>Otkrivamo matematiku 2, zbirka zadataka</t>
  </si>
  <si>
    <t>Glasnović Gracin, Žokalj, Souce</t>
  </si>
  <si>
    <t>Otkrivamo matematiku 2, radna bilježnica</t>
  </si>
  <si>
    <t>Otkrivamo matematiku 2, listići za dodatnu nastavu</t>
  </si>
  <si>
    <t>Otkrivamo matematiku 2 (ne znam što ima za prilagodbu)</t>
  </si>
  <si>
    <t>Priroda, društvo i ja 2, radna bilježnica</t>
  </si>
  <si>
    <t xml:space="preserve">Bulić, Kralj, Križanić, Hlad, Kovač, Kosročić, </t>
  </si>
  <si>
    <r>
      <t xml:space="preserve">Didaktička kutija </t>
    </r>
    <r>
      <rPr>
        <b/>
        <sz val="8"/>
        <rFont val="Arial"/>
        <family val="2"/>
        <charset val="238"/>
      </rPr>
      <t>Priroda i društvo 2</t>
    </r>
  </si>
  <si>
    <t xml:space="preserve">didaktička kutija </t>
  </si>
  <si>
    <t>Priroda, društvo i ja 2, radna bilježnica (za prilagodbu)</t>
  </si>
  <si>
    <t>Moja glazba 2 vježbenica</t>
  </si>
  <si>
    <t>Atanosov Piljek</t>
  </si>
  <si>
    <t>E-SVIJET 2, radna bilježnica informatike u prvom razredu osnovne škole</t>
  </si>
  <si>
    <t>ŠKRINJICA SLOVA I RIJEČI 3 - radna bilježnica iz hrvatskoga jezika za treći razred osnovne škole</t>
  </si>
  <si>
    <t>Andrea Škribulja Horvat, Vesna Marjanović, dr. sc. Marina Gabelica, dr. sc. Dubravka Težak</t>
  </si>
  <si>
    <t>Bilježnica pametnica Hrvatski jezik 3 - bilježnica s mementom</t>
  </si>
  <si>
    <t>bilježnica s mementom</t>
  </si>
  <si>
    <t>OTKRIVAMO MATEMATIKU 3 - zbirka zadataka iz matematike za treći razred osnovne škole</t>
  </si>
  <si>
    <t>dr. sc. Dubravka Glasnović Gracin, Gabrijela Žokalj, Tanja Soucie</t>
  </si>
  <si>
    <t>OTKRIVAMO MATEMATIKU 3 - radna bilježnica za treći razred osnovne škole</t>
  </si>
  <si>
    <t>OTKRIVAMO MATEMATIKU 3 - listići za dodatnu nastavu iz matematike</t>
  </si>
  <si>
    <t>Bilježnica pametnica Matematika 3 - bilježnica s mementom</t>
  </si>
  <si>
    <t>Đurđa Trupinić</t>
  </si>
  <si>
    <t>PRIRODA, DRUŠTVO I JA 3 - radna bilježnica iz prirode i društva za treći razred osnovne škole</t>
  </si>
  <si>
    <t>Bilježnica pametnica Priroda i društvo 3 - bilježnica s mementom</t>
  </si>
  <si>
    <t>Marijana Bastić</t>
  </si>
  <si>
    <t>Geografska karta Republike Hrvatske - stolna</t>
  </si>
  <si>
    <t>geografska karta</t>
  </si>
  <si>
    <t>MOJA GLAZBA 3 - vježbenica</t>
  </si>
  <si>
    <t>Bilježnica pametnica Glazbena kultura 1,2,3 - bilježnica s mementom</t>
  </si>
  <si>
    <t>Josipa Oreč Živković</t>
  </si>
  <si>
    <t>Likovna mapa 3 i 4 - likovna mapa s kolažnim papirom za 3. i 4. razred osnovne škole</t>
  </si>
  <si>
    <t>Radna bilježnica za vjeronauk:U ljubavi i pomirenju</t>
  </si>
  <si>
    <t>Škrinjica slova i riječi 4, radna bilježnica iz hrvatskoga jezika za četvrti razred osnovne škole</t>
  </si>
  <si>
    <t>Bilježnica pametnica Hrvatski jezik 4</t>
  </si>
  <si>
    <t>Bilježnica s mementom</t>
  </si>
  <si>
    <t>Dip In 4-radna bilježnica</t>
  </si>
  <si>
    <t>Dip In 4- radna bilježnica za pomoć u učenju</t>
  </si>
  <si>
    <t>Nekić, Mihaljević Ivančić, Čalić, Ojdanić</t>
  </si>
  <si>
    <t>#Deutsch 1 radna bilježnica</t>
  </si>
  <si>
    <t xml:space="preserve"> Alexa Mathias, Martina Troha</t>
  </si>
  <si>
    <t>Otkrivamo matematiku 4, zbirka zadataka iz matematike za četvrti razred osnovne škole</t>
  </si>
  <si>
    <t>Otkrivano matematiku 4, radna bilježnica iz matematike za četvrti razred osnovne škole</t>
  </si>
  <si>
    <t>Otkrivamo matematiku 4, listići za dodatnu nastavu u četvrtom razredu osnovne škole</t>
  </si>
  <si>
    <t>Bilježnica Pametnica Matematika 4</t>
  </si>
  <si>
    <t>Priroda, društvo i ja 4, radna bilježnica iz prirode i društva za četvrti razred osnovne škole</t>
  </si>
  <si>
    <t>Bilježnica pametnica Priroda i društvo 4</t>
  </si>
  <si>
    <t xml:space="preserve">LIKOVNA MAPA 3 I 4 likovna mapa s kolažnim papirom za 3. i 4. razred </t>
  </si>
  <si>
    <t>Darovi vjere i zajedništva, radna bilježnica za katolički vjeronauk četvrtog razreda osnovne škole</t>
  </si>
  <si>
    <t>Ivica Pažin,Ante Pavlović, Ana Volf, Tihana Petković</t>
  </si>
  <si>
    <t xml:space="preserve"> E-SVIJET 4, radna bilježnica informatike u trećem razredu osnovne škole</t>
  </si>
  <si>
    <t>Hrvatski bez granica 5, zadatci za vrednovanje učeničkih postignuća za hrvatski jezik u petom razredu osnovne škole</t>
  </si>
  <si>
    <t>Julijana Levak, Jasmina Sandalić</t>
  </si>
  <si>
    <t xml:space="preserve">zadatci za vrednovanje učeničkih postignuća </t>
  </si>
  <si>
    <t>Hrvatski bez granica 5 - radna bilježnica uz integrirani udžbenik hrvatskoga jezika i književnosti za peti razred osnovne škole</t>
  </si>
  <si>
    <t>Julijana Levak, Iva Močibob, Jasmina Sandalić, Ida Petto, Ksenija Budija</t>
  </si>
  <si>
    <t>Hrvatski bez granica, radna bilježnica za pomoć u učenju hrvatskoga jezika u petome razredu osnovne škole</t>
  </si>
  <si>
    <t xml:space="preserve">SIlvana Rados </t>
  </si>
  <si>
    <t xml:space="preserve">ENGLESKI JEZIK </t>
  </si>
  <si>
    <t>Dip In 5 - radna bilježnica</t>
  </si>
  <si>
    <t>Lernen, Singen, Spielen 2 - radna bilježnica</t>
  </si>
  <si>
    <t>Gordana Matolek Veselić, Vlada Jagatić, Damir Velički</t>
  </si>
  <si>
    <t>MATEMATIKA 5 - radna bilježnica za pomoć u učenju matematike u 5. razredu osnovne škole</t>
  </si>
  <si>
    <t>Ljiljana Peretin, Denis Vujanović </t>
  </si>
  <si>
    <t>Priroda 5 - Radna bilježnica iz prirode za peti razred osnovne škole</t>
  </si>
  <si>
    <t>Marijana Bastić, Valerija Begić, Ana Bakarić i Bernarda Kralj Golub</t>
  </si>
  <si>
    <t>Priroda 5 - Radni udžbenik iz prirode za peti razred osnovne škole</t>
  </si>
  <si>
    <t>Moja Zemlja 1 - Radna bilježnica iz geografije za peti razred osnovne škole</t>
  </si>
  <si>
    <t>ATLAS - Geografski atlas za osnovnu školu</t>
  </si>
  <si>
    <t>Moja Zemlja 1 - Radni udžbenik iz geografije za peti razred osnovne škole (za učenike kojima je određen primjereni program osnovnog odgoja i obrazovanja</t>
  </si>
  <si>
    <t>KLIO 5 - radna bilježnica za povijest u petom razredu osnovne škole</t>
  </si>
  <si>
    <t>Sonja Bančić- Tina Matanić</t>
  </si>
  <si>
    <t>KLIO  - nastavni listići  za povijest u petom razredu  osnovne škole</t>
  </si>
  <si>
    <t>KLIO 5- radna bilježnica za  pomoć u učenju povijesti u petom razredu osnovne škole</t>
  </si>
  <si>
    <t>Likovna mapa 5 6</t>
  </si>
  <si>
    <t>Vladimir Delić, Ivan Jukić, Zvonko Koprivnjak, Sanja Kovačević, Antun Ptičar, Dragan Stanojević, Svjetlana Urbanek: SVIJET TEHNIKE 5, radni materijali za izvođenje vježbi i praktičnog rada programa tehničke kulture u petom razredu osnovne škole</t>
  </si>
  <si>
    <t>Magdalena Babić, Nikolina Bubica, Stanko Leko, Zoran Dimovski, Mario Stančić, Ivana Ružić, Nikola Mihočka, Branko Vejnović: #mojportal5, radna bilježnica za informatiku u petom razredu osnovne škole</t>
  </si>
  <si>
    <t>Učitelju gdje stanuješ? (Iv 1,38)</t>
  </si>
  <si>
    <t>Mirjana Novak , Barbara Sipina</t>
  </si>
  <si>
    <t>Hrvatski bez granica 6, zadatcu za vrednovanje učeničkih postignuća za hrvatski jezik u šestome razredu osnovne škole</t>
  </si>
  <si>
    <t xml:space="preserve">Julijana Levak, Jasmina Sandalić </t>
  </si>
  <si>
    <t>Hrvatski bez granica 6 - radna bilježnica uz integrirani udžbenik hrvatskoga jezika i književnosti za šesti razred osnovne škole</t>
  </si>
  <si>
    <t>Hrvatski bez granica, radna bilježnica za pomoć u učenju hrvatskoga jezika u šestome razredu osnovne škole</t>
  </si>
  <si>
    <t xml:space="preserve">Ljiljana Behaim </t>
  </si>
  <si>
    <t>Dip In 6-radna bilježnica</t>
  </si>
  <si>
    <t>Lernen und Spielen 3 - radna bilježnica</t>
  </si>
  <si>
    <t>Damir Velički, Blaženka Filipan-Žignić, Gordana Matolek Veselić</t>
  </si>
  <si>
    <t>Matematika  6, radna bilježnica za pomoć u učenju matematike u 6. razredu </t>
  </si>
  <si>
    <t>Ljiljana Peretin,Denis Vujanovac</t>
  </si>
  <si>
    <t>Radni udžbenik iz matematike za sedmi razred za pomoć učenicima pri učenju </t>
  </si>
  <si>
    <t>Z. Šikić, Ž. Mikulan, N. Ostojić, V. D. Žitko, I. G. Jakopović, B. Goleš, Z. Lobor, M. Marić. T. Nemeth, G. Stajčić, M. Vuković </t>
  </si>
  <si>
    <t>Profil</t>
  </si>
  <si>
    <t>Priroda 6 - Radna bilježnica iz prirode za šesti razred osnovne škole</t>
  </si>
  <si>
    <t>Priroda 6 - Radni udžbenik  iz prirode za šesti razred osnovne škole</t>
  </si>
  <si>
    <t>Moja Zemlja 2 - radna bilježnica iz geografije za šesti razred osnovne škole</t>
  </si>
  <si>
    <t>Ivan Gambiroža, Jospi Jukić, Dinko Marin, Ana Mesić</t>
  </si>
  <si>
    <t>Moja Zemlja 2 - Radni udžbenik iz geografije za šesti razred osnovne škole (za učenike kojima je određen primjereni program osnovnog odgoja i obrazovanja)</t>
  </si>
  <si>
    <t>Povijest 6 - radna bilježnica iz povijesti za šesti razred osnovne škole</t>
  </si>
  <si>
    <t>Povijest 6 - radni udžbenik iz povijesti za šesti razred osnovne škole</t>
  </si>
  <si>
    <t>Vladimir Delić, Ivan Jukić, Zvonko Koprivnjak, Sanja Kovačević, Dragan Stanojević, Svjetlana Urbanek, Josip Gudelj: SVIJET TEHNIKE 6, radni materijal za izvođenje vježbi i praktičan rad u tehničkoj kulturi u šestom razredu osnovne škole</t>
  </si>
  <si>
    <t>Magdalena Babić, Nikolina Bubica, Stanko Leko, Zoran Dimovski, Mario Stančić, Ivana Ružić, Nikola Mihočka, Branko Vejnović: #MOJPORTAL6, radna bilježnica za informatiku u šestom razredu osnovne škole</t>
  </si>
  <si>
    <t>Hrvatski bez granica 7, zadatci za vrednovanje učeničkih postignuća za hrvatski jezik u sedmom razredu osnovne škole - skupina A i B</t>
  </si>
  <si>
    <t xml:space="preserve">Ksenija Budija, Julijana Levak, Jasmina Sandalić </t>
  </si>
  <si>
    <t>Hrvatski bez granica 7 - radna bilježnica uz integrirani udžbenik hrvatskoga jezika i književnosti za sedmi razred osnovne škole</t>
  </si>
  <si>
    <t>Hrvatski bez granica, radna bilježnica za pomoć u učenju hrvatskoga jezika u sedmome razredu osnovne škole</t>
  </si>
  <si>
    <t xml:space="preserve">Silvana Rados </t>
  </si>
  <si>
    <t>Footsteps 3 - radna bilježnica</t>
  </si>
  <si>
    <t>Ivana Marinić, Ana Pošnjak, Olinka Breka i Dora Božanić Malić</t>
  </si>
  <si>
    <t>Lernen und Spielen 4 - radna bilježnica</t>
  </si>
  <si>
    <t>Ivana Vajda, Karin Nigl, Gordana Matolek Veselić</t>
  </si>
  <si>
    <t>BIOLOGIJA 7-Radna bilježnica iz biologije za sedmi razred osnovne škole</t>
  </si>
  <si>
    <t>Valerija Begić, Marijana Bastić, Ana Bakarić,Bernarda Kralj Golub, Julijana Madaj Prpić</t>
  </si>
  <si>
    <t>Fizika oko nas 7, radna bilježnica za fiziku u sedmom razredu osnovne škole</t>
  </si>
  <si>
    <t>Vladimir Paar, Tanja Ćulibrk, Mladen Klaić, Sanja Martinko</t>
  </si>
  <si>
    <t>RB</t>
  </si>
  <si>
    <t>POKUSI - FIZIKA 7, radna bilježnica Fizika oko nas 7 s radnim listovima i priborom za izvođenje pokusa iz fizike za 7. razred osnovne škole</t>
  </si>
  <si>
    <t>Vladimir Paar, Tanja Ćulibrk, Sanja Martinko, Mladen Klaić, Erika Tušek Vrhovec</t>
  </si>
  <si>
    <t>radna bilježnica s priborom za istraživačku nastavu</t>
  </si>
  <si>
    <t>MOJA NAJDRAŽA FIZIKA 7, UDŽB.</t>
  </si>
  <si>
    <t>Jakuš, Matić</t>
  </si>
  <si>
    <t>Radni udžbenik fizike za 7. razred osnovne škole za učenike s teškoćama u učenju.</t>
  </si>
  <si>
    <t>Alka script d.o.o.</t>
  </si>
  <si>
    <t>KEMIJA 7-radna bilježnica iz kemije za sedmi razred osnovne škole</t>
  </si>
  <si>
    <t>Gea 3 - radna bilježnica za geografiju sedmom razredu osnovne škole</t>
  </si>
  <si>
    <t>Gea 3 - radna bilježnica za pomoć u učenju geografije u sedmom razredu osnovne škole</t>
  </si>
  <si>
    <t>KLIO 7 - udžbenik za pomoć u učenju povijesti u sedmom razredu osnovne škole</t>
  </si>
  <si>
    <t>Likovna mapa 7 8</t>
  </si>
  <si>
    <t>Dragan Stanojević, Vladimir Delić, Paolo Zenzerović, Marino Čikeš, Ivica Kolarić, Antun Ptičar: SVIJET TEHNIKE 7, radni materijal za izvođenje vježbi i praktičan rad u tehničkoj kulturi u sedmom razredu osnovne škole</t>
  </si>
  <si>
    <t>Magdalena Babić, Nikolina Bubica, Stanko Leko, Zoran Dimovski, Mario Stančić, Ivana Ružić, Nikola Mihočka, Branko Vejnović: #MOJPORTAL7, radna bilježnica za informatiku u sedmom razredu osnovne škole</t>
  </si>
  <si>
    <t>Radna bilježnica za vjeronauk: Neka je Bog prvi</t>
  </si>
  <si>
    <t>Hrvatski bez granica 8, zadatci za vrednovanje učeničkih postignuća za hrvatski jezik u osmome razredu osnovne škole - skupina A i B</t>
  </si>
  <si>
    <t xml:space="preserve">Hrvatski bez granica 8. - radna bilježnica uz integrirani udžbenik hrvatskoga jezika i književnosti za osmi razred osnovne škole </t>
  </si>
  <si>
    <t>Julijana Levak, Iva Močibob, jasmina Sandalić, Ida Petto, Ksenija Budija</t>
  </si>
  <si>
    <t>Školska knijga</t>
  </si>
  <si>
    <t>Hrvatski bez granica, radna bilježnica za pomoć u učenju hrvatskoga jezika u osmome razredu osnovne škole</t>
  </si>
  <si>
    <t>Silvana Rados</t>
  </si>
  <si>
    <t>Dip In 8 - radna bilježnica</t>
  </si>
  <si>
    <t>Olinka Breka</t>
  </si>
  <si>
    <t>#DEUTSCH 5 - radna bilježnica</t>
  </si>
  <si>
    <t>Jasno kao broj 8-1. dio,radna bilježnica za pomoć u učenju matematike u 8. razredu</t>
  </si>
  <si>
    <t>Antonija Capan</t>
  </si>
  <si>
    <t>Element</t>
  </si>
  <si>
    <t>Jasno kao broj 8-2. dio,radna bilježnica za pomoć u učenju matematike u 8. razredu</t>
  </si>
  <si>
    <t>Biologija 8 - Radna bilježnica iz biologije za osmi razred osnovne škole</t>
  </si>
  <si>
    <t>Valerija Begić
Marijana Bastić
Julijana Madaj Prpić
Ana Bakarić</t>
  </si>
  <si>
    <t>Biologija 8-Udžbenik iz biologije za 8. razred osnovne škole ( za učenike kojima je određen primjereni program osnovnog odgoja i obrazovanja)</t>
  </si>
  <si>
    <t xml:space="preserve">
Fizika oko nas 8, radna bilježnica za fiziku u osmom razredu osnovne škole</t>
  </si>
  <si>
    <t>Vladimir Paar, Tanja Ćulibrk, Mladen Klaić, Sanja Martinko, Dubravko Sila</t>
  </si>
  <si>
    <t xml:space="preserve">POKUSI - FIZIKA 8, radna bilježnica Fizika oko nas 8 s radnim listovima i priborom za izvođenje pokusa iz fizike za osmi razred osnovne škole  </t>
  </si>
  <si>
    <t xml:space="preserve">Vladimir Paar, Tanja Ćul,ibrk, Mladen Kl,aić, Sanja Martinko, Dubravko Sila, Erika Tušek Vrhovec  </t>
  </si>
  <si>
    <t>MOJA NAJDRAŽA FIZIKA 8, UDŽB.</t>
  </si>
  <si>
    <t>Radni udžbenik fizike za 8. razred osnovne škole za učenike s teškoćama u učenju.</t>
  </si>
  <si>
    <t>Kemija 8-Radna bilježnica iz kemije za osmi razred osnovne škole</t>
  </si>
  <si>
    <t>Mirela Mamič, Draginja Mrvoš-Sermek,  Veronika Peradinović, Nikolina Ribarić</t>
  </si>
  <si>
    <t>Kemija 8-Udžbenik iz kemije za osmi razred osnovne škole (za učenike kojima je određen primjereni program  osnovnog odgoja i obrazovanja)</t>
  </si>
  <si>
    <t>Gea 4 - radna bilježnica za geografiju u osmom razredu osnovne škole</t>
  </si>
  <si>
    <t>Gea 4 - radna bilježnica za pomoć u učenju geografije u osmom razredu osnovne škole</t>
  </si>
  <si>
    <t>Tina Matanić</t>
  </si>
  <si>
    <t>radno listovi za ponavljanje i uvježbavanje</t>
  </si>
  <si>
    <t>Povijest: priprema za Nacionalne ispite</t>
  </si>
  <si>
    <t>KLIO 8 - za pomoć u učenju povijesti u osmom razredu osnovne škole</t>
  </si>
  <si>
    <t>KLIO 8 - radna bilježnica za pomoć u učenju povijesti u osmoms razredu osnovne škole</t>
  </si>
  <si>
    <t>Marino Čikeš,Vladimir Delić, Ivica Kolarić, Dragan Stanojević, Paolo Zenzerović: SVIJET TEHNIKE 8, radni materijal za izvođenje vježbi i praktičan rad u tehničkoj kulturi u osmom razredu osnovne škole</t>
  </si>
  <si>
    <t>Magdalena Babić, Nikolina Bubica, Zoran Dimovski, Stanko Leko, Nikola Mihočka, Ivana Ružić, Mario Stančić, Branko Vejnović: #MOJPORTAL8, radna bilježnica za informatiku u osmom razredu osnovne škole</t>
  </si>
  <si>
    <t>U korak s Isusom</t>
  </si>
  <si>
    <t xml:space="preserve"> Ukupno bez
PDV-a
(EUR) </t>
  </si>
  <si>
    <t xml:space="preserve"> PDV
(EUR) </t>
  </si>
  <si>
    <t xml:space="preserve"> Ukupno sa
PDV-om
(EUR) </t>
  </si>
  <si>
    <t>OŠ "GRIGOR VITEZ"</t>
  </si>
  <si>
    <t>Poptropica English Starter - Activity Book</t>
  </si>
  <si>
    <t>Lochowski</t>
  </si>
  <si>
    <t>Ljevak (Pearson)</t>
  </si>
  <si>
    <t>10,50</t>
  </si>
  <si>
    <t>367,50</t>
  </si>
  <si>
    <t>Moj sretni broj 1</t>
  </si>
  <si>
    <t>378,00</t>
  </si>
  <si>
    <t>Istražujemo naš svijet 1</t>
  </si>
  <si>
    <t>Letina, Kisovar Ivanda, De Zan</t>
  </si>
  <si>
    <t>11,00</t>
  </si>
  <si>
    <t>396,00</t>
  </si>
  <si>
    <t>12,50</t>
  </si>
  <si>
    <t>450,00</t>
  </si>
  <si>
    <t>Volf, Petković</t>
  </si>
  <si>
    <t>8,80</t>
  </si>
  <si>
    <t>281,60</t>
  </si>
  <si>
    <t>Škrinjica slova i riječi 2</t>
  </si>
  <si>
    <t>Škribulja Horvat, Marjanović, Mapilele</t>
  </si>
  <si>
    <t>9,50</t>
  </si>
  <si>
    <t>399,00</t>
  </si>
  <si>
    <t>Poptropica English 1 - Activity Book</t>
  </si>
  <si>
    <t>Erocak, Lochowski</t>
  </si>
  <si>
    <t>Ljevak/Pearson</t>
  </si>
  <si>
    <t>441,00</t>
  </si>
  <si>
    <t>Glasnović Gracin, Žokalj, Soucie</t>
  </si>
  <si>
    <t>Priroda, društvo i ja 2</t>
  </si>
  <si>
    <t>Bulić, Kralj</t>
  </si>
  <si>
    <t>218,50</t>
  </si>
  <si>
    <t>PID 2</t>
  </si>
  <si>
    <t>Interaktivna RB</t>
  </si>
  <si>
    <t>19,00</t>
  </si>
  <si>
    <t>418,00</t>
  </si>
  <si>
    <t>Likovna mapa s kolaž papirom i raster papirom 1 i 2</t>
  </si>
  <si>
    <t>525,00</t>
  </si>
  <si>
    <t>U prijateljstvu s Bogom 2</t>
  </si>
  <si>
    <t>Petković, Volf</t>
  </si>
  <si>
    <t>369,60</t>
  </si>
  <si>
    <t>Škrinjica slova i riječi 3</t>
  </si>
  <si>
    <t>Škibulja Horvat, Marjanović</t>
  </si>
  <si>
    <t>522,50</t>
  </si>
  <si>
    <t>Poptropica English 2 - Activity Book</t>
  </si>
  <si>
    <t>Nunan, Lambert, Salaberri</t>
  </si>
  <si>
    <t>577,50</t>
  </si>
  <si>
    <t>Priroda, društvo i ja 3</t>
  </si>
  <si>
    <t>Likovna mapa s kolaž papirom i raster papirom 3 i 4</t>
  </si>
  <si>
    <t>13,00</t>
  </si>
  <si>
    <t>715,00</t>
  </si>
  <si>
    <t>Petković, Volf, Pažin, Pavlović</t>
  </si>
  <si>
    <t>8,71</t>
  </si>
  <si>
    <t>479,05</t>
  </si>
  <si>
    <t>472,50</t>
  </si>
  <si>
    <t>Zlatna vrata 4 - radna bilježnica za pomoć u učenju</t>
  </si>
  <si>
    <t>15,00</t>
  </si>
  <si>
    <t>30,00</t>
  </si>
  <si>
    <t>Wider world starter - Work book</t>
  </si>
  <si>
    <t>Vassilatou, Kilbey</t>
  </si>
  <si>
    <t>11,50</t>
  </si>
  <si>
    <t>517,50</t>
  </si>
  <si>
    <t>Maximal 1 Kids</t>
  </si>
  <si>
    <t>Swerlova, Klobučar</t>
  </si>
  <si>
    <t>260,00</t>
  </si>
  <si>
    <t>Cindrić, Mišurac</t>
  </si>
  <si>
    <t>Matematička mreža 4 - radna bilježnica za pomoć u učenju</t>
  </si>
  <si>
    <t>Istražujemo naš svijet 4</t>
  </si>
  <si>
    <t>Ivanda, Letina</t>
  </si>
  <si>
    <t>495,00</t>
  </si>
  <si>
    <t>Istražujemo naš svijet 4 - radna bilježnica za pomoć u učenju</t>
  </si>
  <si>
    <t>Likovna mapa s kolaž papirom i raster papirom 3 I 4</t>
  </si>
  <si>
    <t>585,00</t>
  </si>
  <si>
    <t>Pažin</t>
  </si>
  <si>
    <t>391,95</t>
  </si>
  <si>
    <t>Šojat, Maguš, Hrastović</t>
  </si>
  <si>
    <t>13,60</t>
  </si>
  <si>
    <t>516,80</t>
  </si>
  <si>
    <t>Hello, Wolrd! 5</t>
  </si>
  <si>
    <t>Kirin, Uremović</t>
  </si>
  <si>
    <t>468,00</t>
  </si>
  <si>
    <t>Hello, Wolrd! 5 - integrirana radna bilježnica za pomoć u učenju</t>
  </si>
  <si>
    <t>Anić - Antić, Jakušić Čejka, Palada</t>
  </si>
  <si>
    <t>18,00</t>
  </si>
  <si>
    <t>Lernen, siengen, spielen 2</t>
  </si>
  <si>
    <t>Matolek Veselić, Jegetić Velički</t>
  </si>
  <si>
    <t>12,00</t>
  </si>
  <si>
    <t>36,00</t>
  </si>
  <si>
    <t>DiZzi 5 - radna bilježnica za sustavno rješavanje domaće zadaće</t>
  </si>
  <si>
    <t>Jukić, Lukačić</t>
  </si>
  <si>
    <t>600,00</t>
  </si>
  <si>
    <t>Pokusi - Priroda 5</t>
  </si>
  <si>
    <t>Bendelja, Domjanović Horvat, Garašić</t>
  </si>
  <si>
    <t>RB s listovima i priborom za izvođenje pokusa</t>
  </si>
  <si>
    <t>1200,00</t>
  </si>
  <si>
    <t>Priroda 5 - radna bilježnica za pomoć u učenju</t>
  </si>
  <si>
    <t>Culjak, Roščak</t>
  </si>
  <si>
    <t>Geografski atlas za osnovne škole</t>
  </si>
  <si>
    <t>Popović, Dožić, Bakarić</t>
  </si>
  <si>
    <t>Geografski atlas</t>
  </si>
  <si>
    <t>33,00</t>
  </si>
  <si>
    <t>1155,00</t>
  </si>
  <si>
    <t>KLIO 5</t>
  </si>
  <si>
    <t>Baričić, Matanić</t>
  </si>
  <si>
    <t>530,40</t>
  </si>
  <si>
    <t>Školski povijesni atlas</t>
  </si>
  <si>
    <t>Birin, Šarlija, Samarin</t>
  </si>
  <si>
    <t>Povijesni atlas</t>
  </si>
  <si>
    <t>22,00</t>
  </si>
  <si>
    <t>506,00</t>
  </si>
  <si>
    <t>Likovna mapa za 5. i 6. razred</t>
  </si>
  <si>
    <t>14,00</t>
  </si>
  <si>
    <t>560,00</t>
  </si>
  <si>
    <t>Delić, Jukić, Koprivnjak</t>
  </si>
  <si>
    <t>Radni materijal za izvođenje vježbi</t>
  </si>
  <si>
    <t>28,00</t>
  </si>
  <si>
    <t>980,00</t>
  </si>
  <si>
    <t>KS</t>
  </si>
  <si>
    <t>287,43</t>
  </si>
  <si>
    <t>Šojat, Hrasković Marguš</t>
  </si>
  <si>
    <t>503,20</t>
  </si>
  <si>
    <t>Hello World 6!</t>
  </si>
  <si>
    <t>520,00</t>
  </si>
  <si>
    <t>Hello World 6! - radna bilježnica za pomoć u učenju</t>
  </si>
  <si>
    <t>Pavlek</t>
  </si>
  <si>
    <t>Matematika 6 - radna bilježnica za pomoć u učenju</t>
  </si>
  <si>
    <t>Peretin, Vujanović</t>
  </si>
  <si>
    <t>Pokusi - Priroda 6</t>
  </si>
  <si>
    <t>Bendelja, Domjanić Horvat, Garašić</t>
  </si>
  <si>
    <t>Priroda 6 - radna bilježnica za pomoć u učenju</t>
  </si>
  <si>
    <t>Povijest 6</t>
  </si>
  <si>
    <t>Birin. Šarlija, Deković</t>
  </si>
  <si>
    <t>456,00</t>
  </si>
  <si>
    <t>602,00</t>
  </si>
  <si>
    <t>Radni materijali za izvođenje vježbi i praktičnih radova</t>
  </si>
  <si>
    <t>Radni materijali</t>
  </si>
  <si>
    <t>1148,00</t>
  </si>
  <si>
    <t>Novak, Spina</t>
  </si>
  <si>
    <t>9,64</t>
  </si>
  <si>
    <t>356,68</t>
  </si>
  <si>
    <t>Hrvatski za 7/Sedmica</t>
  </si>
  <si>
    <t>Kučinić, Lovrenčić - Rajc, Lugomar</t>
  </si>
  <si>
    <t>442,00</t>
  </si>
  <si>
    <t>Hello, World! 7</t>
  </si>
  <si>
    <t>Pavić, Božinović</t>
  </si>
  <si>
    <t>494,00</t>
  </si>
  <si>
    <t>Maximal 4</t>
  </si>
  <si>
    <t>Weber, Šober, Klobučar</t>
  </si>
  <si>
    <t>130,00</t>
  </si>
  <si>
    <t>Biologija 7 - radna bilježnica s materijalima za istraživačku nastavu</t>
  </si>
  <si>
    <t>Čiček, Karakaš, Meštrović</t>
  </si>
  <si>
    <t>RB s radnim materijalima za istraživačku nastavu</t>
  </si>
  <si>
    <t>25,00</t>
  </si>
  <si>
    <t>1100,00</t>
  </si>
  <si>
    <t>Biologija 7 - radna bilježnica za pomoć u učenju</t>
  </si>
  <si>
    <t>Kemija 7, radna bilježnica s istraživačkim listićima</t>
  </si>
  <si>
    <t>Banović, Holenda, Lacić, Kovač Andrić</t>
  </si>
  <si>
    <t>Radna bilježnica s listićima</t>
  </si>
  <si>
    <t>Moja zemlja 3</t>
  </si>
  <si>
    <t>Kožul, Krpes, Samardžić, Vukelić</t>
  </si>
  <si>
    <t>432,00</t>
  </si>
  <si>
    <t>Povijest 7</t>
  </si>
  <si>
    <t>Birin, Finek, Katušić</t>
  </si>
  <si>
    <t>516,00</t>
  </si>
  <si>
    <t>Likovna mapa za 7. i 8. razred</t>
  </si>
  <si>
    <t>616,00</t>
  </si>
  <si>
    <t>Svijet tehnike 7 - radni materijal za izvođenje vježbi</t>
  </si>
  <si>
    <t>Stanojević, Delić, Zenzerović</t>
  </si>
  <si>
    <t>Radni materijal</t>
  </si>
  <si>
    <t>404,88</t>
  </si>
  <si>
    <t>Šojat, Marguš, Hrastović</t>
  </si>
  <si>
    <t>Hello World 8!</t>
  </si>
  <si>
    <t>Kirin, Abram</t>
  </si>
  <si>
    <t>429,00</t>
  </si>
  <si>
    <t>Hello World8! - radna bilježnica za pomoć u učenju</t>
  </si>
  <si>
    <t>Kovač, Salamon, Taslak</t>
  </si>
  <si>
    <t>19,50</t>
  </si>
  <si>
    <t>97,50</t>
  </si>
  <si>
    <t>78,00</t>
  </si>
  <si>
    <t>Biologija 8 - radna bilježnica s materijalima za istraživačku nastavu</t>
  </si>
  <si>
    <t>Banović, Čiček, Kirac</t>
  </si>
  <si>
    <t>RB s materijallima za istraživačku nastavu</t>
  </si>
  <si>
    <t>1050,00</t>
  </si>
  <si>
    <t>Biologija 8 - radna bilježnica za pomoć u učenju</t>
  </si>
  <si>
    <t>75,00</t>
  </si>
  <si>
    <t>Kemija 8 - radna bilježnica iz kemije s radnim listovima za istraživačku nastavu</t>
  </si>
  <si>
    <t>RB + radni listovi</t>
  </si>
  <si>
    <t>1025,00</t>
  </si>
  <si>
    <t>476,00</t>
  </si>
  <si>
    <t>Kačić, Alesić, Racić</t>
  </si>
  <si>
    <t xml:space="preserve">RB </t>
  </si>
  <si>
    <t>420,00</t>
  </si>
  <si>
    <t>574,00</t>
  </si>
  <si>
    <t>Čikeš, Delić, Kolarić</t>
  </si>
  <si>
    <t>924,00</t>
  </si>
  <si>
    <t>375,96</t>
  </si>
  <si>
    <t>OŠ "TIN UJEVIĆ"</t>
  </si>
  <si>
    <t>OŠ LJUDEVITA GAJA</t>
  </si>
  <si>
    <t>ČITAM I PIŠEM 1 - Radna bilježnica iz hrvatskoga jezika za prvi razred osnovne škole</t>
  </si>
  <si>
    <t>9,05</t>
  </si>
  <si>
    <t>TISKANA SLOVA, radna bilježnica za pomoć u učenju u prvom razredu osnovne škole</t>
  </si>
  <si>
    <t>Debeljak Gvozdanović</t>
  </si>
  <si>
    <t>10,38</t>
  </si>
  <si>
    <t>PISANA SLOVA, radna bilježnica za pomoć u učenju</t>
  </si>
  <si>
    <t>Biserka Džeba, Vlasta Živković:</t>
  </si>
  <si>
    <t>12,38</t>
  </si>
  <si>
    <t>Dubravka Miklec, Sanja Jakovljević Rogić, Graciella Prtajin:</t>
  </si>
  <si>
    <t>MATEMATIČKA MREŽA 1, radna bilježnica za pomoć u učenju matematike u prvom razredu osnovne škole</t>
  </si>
  <si>
    <t>Irena Mišurac, Maja Cindrić, Sandra Špika, Ante Vetma, Roberta Pezić</t>
  </si>
  <si>
    <t>14,29</t>
  </si>
  <si>
    <t xml:space="preserve"> ISTRAŽUJEMO NAŠ SVIJET 1, radna bilježnica za prirodu i društvo u prvom razredu osnovne škole</t>
  </si>
  <si>
    <t>10,48</t>
  </si>
  <si>
    <t>1-2</t>
  </si>
  <si>
    <t>11,90</t>
  </si>
  <si>
    <t>LIKOVNA KUTIJA</t>
  </si>
  <si>
    <t>32,38</t>
  </si>
  <si>
    <t xml:space="preserve"> U Božjoj ljubavi radna bilježnica za vjeronauk</t>
  </si>
  <si>
    <t>8,38</t>
  </si>
  <si>
    <t>10,95</t>
  </si>
  <si>
    <t xml:space="preserve">NINA I TINO PIŠU RUKOPISNIM PISMOM, radna bilježnica u listićima za drugi razred osnovne škole </t>
  </si>
  <si>
    <t>Verica Jelaš</t>
  </si>
  <si>
    <t>Profil0</t>
  </si>
  <si>
    <t>5,71</t>
  </si>
  <si>
    <t xml:space="preserve"> SVIJET RIJEČI 2, pisanka za hrvatski jezik u drugom razredu osnovne škole, pisana slova</t>
  </si>
  <si>
    <t>2,38</t>
  </si>
  <si>
    <t>DIP IN 2, radna bilježnica za engleski jezik u dugom razredu osnovne škole, druga godina učenja, prvi strani jezik</t>
  </si>
  <si>
    <t>DIP IN 2, radna bilježnica za pomoć u učenju engleskog jezika u drugom razredu osnovne škole, druga godina učenja, prvi strani jezik</t>
  </si>
  <si>
    <t>NINA I TINO 2, zbirka zadataka iz matematike za drugi razred osnovne škole</t>
  </si>
  <si>
    <t>Simona Jurjević, Tihana Levar, Ivana Raljević, Maja Križman Roškar</t>
  </si>
  <si>
    <t xml:space="preserve"> MOJ SRETNI BROJ 2, radna bilježnica za matematiku u drugom razredu osnovne škole</t>
  </si>
  <si>
    <t>MOJA MALA MATEMATIKA, RAČUNAJMO DO 20, radna bilježnica za početno učenje matematike u osnovnoj školi</t>
  </si>
  <si>
    <t>Vesna Đurek</t>
  </si>
  <si>
    <t>1,2</t>
  </si>
  <si>
    <t>11,43</t>
  </si>
  <si>
    <t>NINA I TINO 2, radna bilježnica za cjelovito učenje u drugom razredu osnovne škole</t>
  </si>
  <si>
    <t>Maja Križman Roškar, Saša Veronek Germadnik</t>
  </si>
  <si>
    <t>EUREKA 2, radna bilježnica za prirodu i društvo u drugom razredu osnovne škole</t>
  </si>
  <si>
    <t>Sanja Ćorić Grgić,Snježana Bakarić Palička, Ivana Križanac, Žaklin Lukša</t>
  </si>
  <si>
    <t>likovna kutija</t>
  </si>
  <si>
    <t>U prijateljstvu s Bogom - radna bilježnica za vjeronauk</t>
  </si>
  <si>
    <t>E-SVIJET 2, radna bilježnica informatike u drugom razredu osnovne škole</t>
  </si>
  <si>
    <t>ŠKRINJICA SLOVA I RIJEČI 3 - Radna bilježnica iz hrvatskoga jezika za treći razred osnovne škole</t>
  </si>
  <si>
    <t>DIP IN 3, radna bilježnica za engleski jezik u trećem razredu osnovne škole, treća učenja, prvi strani jezik</t>
  </si>
  <si>
    <t>OTKRIVAMO MATEMATIKU 3 - Radna bilježnica iz matematike za treći razred osnovne škole</t>
  </si>
  <si>
    <t>U ljubavi i pomirenju: radna bilježnica za vjeronauk u 3. razredu oš</t>
  </si>
  <si>
    <t>8,30</t>
  </si>
  <si>
    <t>ZLATNA VRATA 4, radna bilježnica za hrvatski jezik u četvrtom razredu osnovne škole</t>
  </si>
  <si>
    <t>10,00</t>
  </si>
  <si>
    <t>DIP IN 4, radna bilježnica za engleski jezik u četvrtom razredu osnovne škole, četvra godina učenja, prvi strani jezik</t>
  </si>
  <si>
    <t>DIP IN 4, radna bilježnica za pomoć u učenju engleskog jezika u četvrtom razredu osnovne škole, četvrta godina učenja, prvi strani jezik</t>
  </si>
  <si>
    <t>Paul, Lisa &amp; Co Starter, radna bilježnica njemačkog jezika za 3. razred osnovne škole, 3. godina učenja i 4. razred, 1. godina učenja</t>
  </si>
  <si>
    <t>Monika Bovermann, Manuela Georgiakaki, Renata Zschärlich</t>
  </si>
  <si>
    <t>NINA I TINO 4, zbirka zadataka iz matematike za četvrti razred osnovne škole</t>
  </si>
  <si>
    <t>Simona Jurjević, Tihana Levar, Ivana Raljević</t>
  </si>
  <si>
    <t>Sanja Jakovljević Rogić, Dubravka Miklec, Graciella Prtaji</t>
  </si>
  <si>
    <t>MATEMATIČKA MREŽA 4, radna bilježnica za pomoć u učenju matematike u četvrtom razredu osnovne škole</t>
  </si>
  <si>
    <t>Maja Cindrić, Irena Mišurac, Nataša Ljubić Klemše i Roberta Pezić</t>
  </si>
  <si>
    <t>NINA I TINO 4, radna bilježnica za cjelovito učenje u četvrtom razredu osnovne škole</t>
  </si>
  <si>
    <t>Maja Križman Roškar, Arijana Piškulić Marjanović, Saša Veronek Germadnik</t>
  </si>
  <si>
    <t>ISTRAŽUJEMO NAŠ SVIJET 4, radna bilježnica za prirodu i društvo u četvrtom razredu osnovne škole</t>
  </si>
  <si>
    <t>amara Kisovar Ivanda, Alena Letina, Zdenko Braičić:</t>
  </si>
  <si>
    <t>Tamara Kisovar Ivanda, Alena Letina, Zdenko Braičić, Tamara Dubrović, Marina Pavić</t>
  </si>
  <si>
    <t>Darovi vjere i zajedništva: radna bilježnica iz vjeronauka za 4 razred</t>
  </si>
  <si>
    <t>DIP IN 5, radna bilježnica za pomoć u učenju engleskog jezika u petom razredu osnovne škole, peta godina učenja, prvi strani jezik</t>
  </si>
  <si>
    <t>Ivana Hrastović Mandarić, Alenka Taslak, Maja Veselinovoć Kovač, Irena Holik</t>
  </si>
  <si>
    <t xml:space="preserve">Beste Freunde A1.1, radna bilježnica za njemački jezik u 5. razredu, druga godina učenja </t>
  </si>
  <si>
    <t xml:space="preserve">Manuela Georgiakaki, Monika Bovermann, Christiane Seathe, Anja Schumann </t>
  </si>
  <si>
    <t xml:space="preserve">NAKLADA LJEVAK doo </t>
  </si>
  <si>
    <t>11,21</t>
  </si>
  <si>
    <t>U svijetu matematike s osmjehom 5</t>
  </si>
  <si>
    <t>Kirinić, Sosa</t>
  </si>
  <si>
    <t>Alka script</t>
  </si>
  <si>
    <t>19,05</t>
  </si>
  <si>
    <t>POKUSI PRIRODA 5: radna bilježnica Priroda 5 s radnim listovima i priborom</t>
  </si>
  <si>
    <t>Damir Bendelja, Doroteja Domjanović Horvat, Diana Garašić, Žaklin Lukša, Ines Budić, Đurđica Culjak, Marijana Gudić:</t>
  </si>
  <si>
    <t>pokusi i radna bil</t>
  </si>
  <si>
    <t>28,57</t>
  </si>
  <si>
    <t>Živimo zajedno 5 - vježbenica</t>
  </si>
  <si>
    <t>Duhović</t>
  </si>
  <si>
    <t>20,95</t>
  </si>
  <si>
    <t>VREMEPLOV 5, radna bilježnica iz povijesti za peti razred osnovne škole</t>
  </si>
  <si>
    <t>Manuela Kujundžić, Šime Labor</t>
  </si>
  <si>
    <t>LIKOVNA KUTIJA, likovni pribor</t>
  </si>
  <si>
    <r>
      <t>Šk</t>
    </r>
    <r>
      <rPr>
        <sz val="8"/>
        <color rgb="FF000000"/>
        <rFont val="Arial"/>
      </rPr>
      <t>olska knjiga</t>
    </r>
  </si>
  <si>
    <t>5-</t>
  </si>
  <si>
    <t>13,33</t>
  </si>
  <si>
    <t>26,67</t>
  </si>
  <si>
    <t>23,81</t>
  </si>
  <si>
    <t xml:space="preserve">Učitelju, gdje stanuješ? (Iv 1,38), radna bilježnica za katolički vjeronauk 5. razreda OŠ </t>
  </si>
  <si>
    <t xml:space="preserve">Mirjana Novak, Barbara Sipina </t>
  </si>
  <si>
    <t xml:space="preserve">Kršdanska sadašnjost d.o.o. </t>
  </si>
  <si>
    <t>HRVATSKI 6, radna bilježnica hrvatskoga jezika u šestome razredu osnovne škole</t>
  </si>
  <si>
    <t>6,</t>
  </si>
  <si>
    <t>12,96</t>
  </si>
  <si>
    <t xml:space="preserve"> DIP IN 6, radna bilježnica za engleski jezik u šestom razredu osnovne škole, šesta godina učenja, prvi strani jezik</t>
  </si>
  <si>
    <t xml:space="preserve"> DIP IN 6, radna bilježnica za pomoć u učenju engleskog jezika u šestom razredu osnovne škole, šesta godina učenja, prvi strani jezik</t>
  </si>
  <si>
    <t>Zvonka Ivković, Suzana Prnjat, Gordana Grgić</t>
  </si>
  <si>
    <t xml:space="preserve">Beste Freunde A1.2, radna bilježnica za njemački jezik u 5. razredu, 5. godina učenja, i u 6. razredu, 3. godina učenja </t>
  </si>
  <si>
    <t xml:space="preserve">Manuela Georgiakaki, Christiane Seathe, Anja Schumann </t>
  </si>
  <si>
    <t>POKUSI PRIRODA 6: radna bilježnica Priroda 6 s radnim listovima i priborom</t>
  </si>
  <si>
    <t>pokusi i radna</t>
  </si>
  <si>
    <t>MOJA ZEMLJA 2 - Radna bilježnica iz geografije za šesti razred osnovne škole</t>
  </si>
  <si>
    <t>VREMEPLOV 6, radna bilježnica iz povijesti u šestom razredu osnovne škole</t>
  </si>
  <si>
    <t>Anita Gambiraža Knez, Šime Labor, Manuela Kujundžić</t>
  </si>
  <si>
    <t>5.i6</t>
  </si>
  <si>
    <t>Likovna kutija</t>
  </si>
  <si>
    <t xml:space="preserve">Biram slobodu, radna bilježnica za katolički vjeronauk šestog razreda osnovne škole </t>
  </si>
  <si>
    <t xml:space="preserve">Kršdanska sadrašnjost d.o.o. </t>
  </si>
  <si>
    <t>9,18</t>
  </si>
  <si>
    <t>NAŠ HRVATSKI 7, radna bilježnica hrvatskoga jezika u sedmome razredu osnovne škole</t>
  </si>
  <si>
    <t>7,</t>
  </si>
  <si>
    <t>: DIP IN 7, radna bilježnica za engleski jezik u sedmom razredu osnovne škole, sedma godina učenja, prvi strani jezik</t>
  </si>
  <si>
    <t>DIP IN 7, radna bilježnica za pomoć u učenju engleskog jezika u sedmom razredu osnovne škole, sedma godina učenja, prvi strani jezik</t>
  </si>
  <si>
    <t xml:space="preserve"> POKUSI, BIOLOGIJA 7, radna bilježnica Biologija 7 s radnim listovima i priborom za izvođenje pokusa iz biologije za sedmi razred osnovne škole</t>
  </si>
  <si>
    <t>Damir Bendelja, Žaklin Lukša, Renata Roščak, Emica Orešković, Monika Pavić, Nataša Pongra</t>
  </si>
  <si>
    <t>radna bilježnica s pokusima</t>
  </si>
  <si>
    <t>POKUSI, FIZIKA 7, radna bilježnica Otkrivamo fiziku 7 s radnim listovima i priborom za izvođenje pokusa iz fizike za sedmi razred osnovne škole</t>
  </si>
  <si>
    <t>radna bilježnica s priborom</t>
  </si>
  <si>
    <t xml:space="preserve"> POKUSI, KEMIJA 7, radna bilježnica Kemija 7 s radnim listovima i priborom za izvođenje pokusa iz kemije za sedmi razred osnovne škole</t>
  </si>
  <si>
    <t>Sanja Lukić, Ivana Marić Zerdun, Marijan Varga, Nataša Trenčevska, Sonja Rupčić Petelinc</t>
  </si>
  <si>
    <t>MOJA ZEMLJA 3 - Radna bilježnica iz geografije za sedmi razred osnovne škole</t>
  </si>
  <si>
    <t xml:space="preserve"> KLIO 7, radna bilježnica za povijest u sedmom razredu osnovne škole</t>
  </si>
  <si>
    <t>Tina Matanić:</t>
  </si>
  <si>
    <t>12,95</t>
  </si>
  <si>
    <t>7-8</t>
  </si>
  <si>
    <t>SVIJET TEHNIKE 7, radni materijal za izvođenje vježbi i praktičan rad u tehničkoj kulturi u sedmom razredu osnovne škole</t>
  </si>
  <si>
    <t xml:space="preserve">Neka je Bog prvi, radna bilježnica za katolički vjeronauk sedmoga razreda osnovne škole </t>
  </si>
  <si>
    <t xml:space="preserve">Josip Periš, Marina Šimid, Ivana Perčid </t>
  </si>
  <si>
    <t xml:space="preserve"> NAŠ HRVATSKI 8, radna bilježnica za hrvatski jezik u osmome razredu osnovne škole</t>
  </si>
  <si>
    <t xml:space="preserve"> DIP IN 8, radna bilježnica za engleski jezik u osmom razredu osnovne škole, osma godina učenja, prvi strani jezik</t>
  </si>
  <si>
    <t>DIP IN 8, radna bilježnica za pomoć u učenju engleskog jezika u osmom razredu osnovne škole, osma godina učenja, prvi strani jezik</t>
  </si>
  <si>
    <t>Beste Freunde A2.2, radna bilježnica njemačkog jezika za 8. razred , 5 godina učenja</t>
  </si>
  <si>
    <t xml:space="preserve">Manuela Georgiakaki, Christiane Seuthe, Anja Schümann </t>
  </si>
  <si>
    <t xml:space="preserve">Naklada Ljevak d.o.o. </t>
  </si>
  <si>
    <t xml:space="preserve"> POKUSI, BIOLOGIJA 8, radna bilježnica s radnim listovima i priborom za izvođenje pokusa iz biologije za osmi razred osnovne škole</t>
  </si>
  <si>
    <t>pokusi i radna bilje</t>
  </si>
  <si>
    <t>POKUSI, FIZIKA 8, radna bilježnica Otkrivamo fiziku 8 s radnim listovima i priborom za izvođenje pokusa iz fizike za osmi razred osnovne škole</t>
  </si>
  <si>
    <t>Ivica Buljan, Dubravka Despoja, Erika Tušek Vrhovec</t>
  </si>
  <si>
    <t>POKUSI, KEMIJA 8, radna bilježnica s radnim listovima i priborom za izvođenje vježbi i pokusa iz kemije za osmi razred osnovne škole</t>
  </si>
  <si>
    <t>Sanja Lukić, Sandra Krmpotić Gržančić, Marijan Varga, Ivana Marić Zerdun, Dunja Maričević</t>
  </si>
  <si>
    <t>MOJA ZEMLJA 4 - Radna bilježnica iz geografije za osmi razred osnovne škole</t>
  </si>
  <si>
    <t xml:space="preserve"> KLIO 8, radna bilježnica za povijest u osmom razredu osnovne škole</t>
  </si>
  <si>
    <t>SVIJET TEHNIKE 8, radni materijal za izvođenje vježbi i praktičan rad u tehničkoj kulturi u osmom razredu osnovne škole</t>
  </si>
  <si>
    <t>Marino Čikeš,Vladimir Delić, Ivica Kolarić, Dragan Stanojević, Paolo Zenzerović</t>
  </si>
  <si>
    <t>UKORAK S ISUSOM radna bilježnica za vjeronauk u 8.razredu</t>
  </si>
  <si>
    <t>OŠ VIŠNJEVAC</t>
  </si>
  <si>
    <t>ŠKRINJICA SLOVA I RIJEČI 1 - Pisančica A</t>
  </si>
  <si>
    <t xml:space="preserve">     pisančica A</t>
  </si>
  <si>
    <t>Smiles 1 New Edition, radna bilježnica iz engleskog jezika za 1. razred osnovne škole, 1. godina učenja</t>
  </si>
  <si>
    <t xml:space="preserve">Jenny Dooley </t>
  </si>
  <si>
    <t xml:space="preserve">Alfa d.d </t>
  </si>
  <si>
    <t>PID 1 Pitam • Istražujem • Doznajem – (inter)aktivna radna bilježnica iz prirode i društva za prvi razred osnovne škole</t>
  </si>
  <si>
    <t>Gordana Ivančić, Maja Križman Roškar, Damir Tadić</t>
  </si>
  <si>
    <t xml:space="preserve">Likovna kutija </t>
  </si>
  <si>
    <t>Mišolovka 1, radna bilježnica za 1. razred osnovne škole</t>
  </si>
  <si>
    <t>Gordana Sokol, Mihaela Mandić, Jasmina Purgar, Gordana Lohajner</t>
  </si>
  <si>
    <t>Udžbenik. hr d.o.o</t>
  </si>
  <si>
    <t xml:space="preserve">TRAG U PRIČI 2, radna bilježnica hrvatskoga jezika za drugi razred osnovne škole </t>
  </si>
  <si>
    <t>Vesna Budinski, Martina Kolar Billege, Gordana Ivančić</t>
  </si>
  <si>
    <t>Trag u priči 2, pisanka za drugi razred osnovne škole</t>
  </si>
  <si>
    <t>Gordana Ivančić</t>
  </si>
  <si>
    <t>New Building Blocks 2, radna bilježnica iz engleskoga jezika za drugi razred osnovne škole, druga godina učenja</t>
  </si>
  <si>
    <t xml:space="preserve">SUPER MATEMATIKA ZA PRAVE TRAGAČE 2, radna bilježnica za drugi razred osnovne škole </t>
  </si>
  <si>
    <t>Marijana Martić, Gordana Ivančić, Zrinka Crnković</t>
  </si>
  <si>
    <t xml:space="preserve">MATEMATIKA 2, nastavni listići za matematiku u drugom razredu osnovne škole </t>
  </si>
  <si>
    <t>radni listovi</t>
  </si>
  <si>
    <t>MATEMATIKA 2, zadatci za dodatnu nastavu matematike za drugi razred osnovne škole</t>
  </si>
  <si>
    <t>Marijana Martić, Ivana Gluhačić, Andrijana Imprić, Biserka Obradović</t>
  </si>
  <si>
    <t>Moje najdraža matematika 2, listići</t>
  </si>
  <si>
    <t>Jagodić,Mrkonjić,Tomić Peruško</t>
  </si>
  <si>
    <t>Alka Script</t>
  </si>
  <si>
    <t>PID 2 Pitam • Istražujem • Doznajem – (inter)aktivna radna bilježnica iz prirode i društva za drugi razred osnovne škole</t>
  </si>
  <si>
    <t>Mišolovka 2, radna bilježnica iz informatike za 2. razred osnovne škole</t>
  </si>
  <si>
    <t>Gordana Sokol, Gordana Lohajner, Jasmina Purgar, Mihaela Mandić</t>
  </si>
  <si>
    <t xml:space="preserve">TRAG U PRIČI 3, radna bilježnica hrvatskog jezika za treći razred osnovne škole </t>
  </si>
  <si>
    <t>NEW BUILDING BLOCKS 3 : radna bilježnica iz engleskoga jezika za treći razred osnovne škole, III. godina učenja</t>
  </si>
  <si>
    <t xml:space="preserve">New Building Blocks 3, integrirana radna bilježnica za pomoć učenicima pri učenju engleskoga jezika za treći razred osnovne škole, treća godina učenja, 1. i 2. dio </t>
  </si>
  <si>
    <t>radna bilježnica za pomoć učenicima</t>
  </si>
  <si>
    <t xml:space="preserve">SUPER MATEMATIKA ZA PRAVE TRAGAČE 3, 
radna bilježnica za treći razred osnovne škole </t>
  </si>
  <si>
    <t>Marijana Martić, Gordana Ivančić, Jelena Marković</t>
  </si>
  <si>
    <t xml:space="preserve">U LJUBAVI I POMIRENJU : radna bilježnica za katolički vjeronauk trećega razreda osnovne </t>
  </si>
  <si>
    <t>Ivica Pažin, Ante Pavlović i drugi</t>
  </si>
  <si>
    <t>Kršćanska Sadašnjost</t>
  </si>
  <si>
    <t>Mišolovka 3, radna bilježnica iz informatike za 3. razred osnovne škole</t>
  </si>
  <si>
    <t>ČITAM I PIŠEM 4 - Nastavni listići iz hrvatskoga jezika za četvrti razred osnovne škole</t>
  </si>
  <si>
    <t>Vlatka Domišljanović, Katarina Aladrović Slovaček, Slavica Pospiš</t>
  </si>
  <si>
    <t>ŠKRINJICA SLOVA I RIJEČI 4 - Radna bilježnica iz hrvatskoga jezika za četvrti razred osnovne škole</t>
  </si>
  <si>
    <t>ŠKRINJICA SLOVA I RIJEČI 4 - Nastavni listići iz hrvatskoga jezika za četvrti razred osnovne škole</t>
  </si>
  <si>
    <t>Pripreme za pet(i)</t>
  </si>
  <si>
    <t>Anita Akmačić, Marijana Bastić, Tihana Bilešić, Marija Mapilele, Josipa Oreč Živković, Đurđa Trupinić</t>
  </si>
  <si>
    <t xml:space="preserve"> KNJIGOMJER 4, interaktivna radna bilježnica za obradu lektirnih djela u četvrtom razredu osnovne škole</t>
  </si>
  <si>
    <t>NEW BUILDING BLOCKS 4 : radna bilježnica iz engleskoga jezika za četvrti razred osnovne škole, IV. godina učenja</t>
  </si>
  <si>
    <t>Kristina Čajo Anđel, Daška Domljan, Paula Vranković</t>
  </si>
  <si>
    <t>MAXIMAL 1 KIDS</t>
  </si>
  <si>
    <t>Olga Swerlowa, Mirjana Klobučar,</t>
  </si>
  <si>
    <t>OTKRIVAMO MATEMATIKU 4 - Radna bilježnica iz matematike za četvrti razred osnovne škole</t>
  </si>
  <si>
    <t>LOGOMAT aktivnosti za konvergentno logičko razmišljanje</t>
  </si>
  <si>
    <t>Bilježnica pametnica Matematika 4</t>
  </si>
  <si>
    <t>Moja matematika 4, radna bilježnica</t>
  </si>
  <si>
    <t>Jagodić, Mrkonjić, Orešković</t>
  </si>
  <si>
    <t>Moja matematika 4, listići za vrednovanje</t>
  </si>
  <si>
    <t>GEOGRAFSKA KARTA RH stolna plastificirana</t>
  </si>
  <si>
    <t>Ivica Pažin, Ante Pavlović, Tihana Petković, Ana Volf</t>
  </si>
  <si>
    <t>Mišolovka 4, radna bilježnica iz informatike za 4. razred osnovne škole</t>
  </si>
  <si>
    <t xml:space="preserve">Udžbenik.hr </t>
  </si>
  <si>
    <t>Naš hrvatski 5, radna bilježnica za hrvatski jezik u petome razredu osnovne škole</t>
  </si>
  <si>
    <t>Školska
 knjiga d.d.</t>
  </si>
  <si>
    <t>Hello, World! 5, radna bilježnica iz engleskoga jezika za peti razred osnovne škole, peta godina učenja</t>
  </si>
  <si>
    <t xml:space="preserve">Hello World! 5, integrirana radna bilježnica za pomoć učenicima pri učenju engleskoga jezika za peti razred osnovne škole, peta godina učenja, 1. i 2. dio </t>
  </si>
  <si>
    <t>Julia Katharina Weber, Lidija Šober, Mirjana Klobučar i drugi</t>
  </si>
  <si>
    <t>MATEMATIKA 5, radna bilježnica za darovite učenike u osmom razredu osnovne škole</t>
  </si>
  <si>
    <t>Mirela Babić, Damir Belavić, Alena Dika, Milka Fofonjka, Sanela Jukić, Aleksandra Maria Vuković</t>
  </si>
  <si>
    <t>Lagana matematika 5, radna bilježnica za učenike s primjerenim oblikom školovanja , 1.dio</t>
  </si>
  <si>
    <t>Gojmerac Dekanić, Turčinov</t>
  </si>
  <si>
    <t>Element d.o.o.</t>
  </si>
  <si>
    <t>Lagana matematika 5, radna bilježnica za učenike s primjerenim oblikom školovanja , 2.dio</t>
  </si>
  <si>
    <t>Priroda 5, radna bilježnica</t>
  </si>
  <si>
    <t xml:space="preserve"> PRIRODA 5, radni listovi za ponavljanje i uvježbavanje u petom razredu osnovne škole</t>
  </si>
  <si>
    <t>Anita Mustać</t>
  </si>
  <si>
    <t xml:space="preserve"> PRIRODA 5, radna bilježnica za pomoć u učenju prirode u petom razredu osnovne škole</t>
  </si>
  <si>
    <t>GEOGRAFIJA 5, radna bilježnica iz geografije za peti razred osnovne škole</t>
  </si>
  <si>
    <t>Ivan Paradi i Ivana Petrić</t>
  </si>
  <si>
    <t>5-8</t>
  </si>
  <si>
    <t>Manuel Kujundžić i Šime Labor</t>
  </si>
  <si>
    <t>školska mapa s kolažem</t>
  </si>
  <si>
    <t>5-6</t>
  </si>
  <si>
    <t>TEHNIČKA KULTURA 5 - Radni materijal za izvođenje vježbi i praktičnog rada za peti razred osnovne škole</t>
  </si>
  <si>
    <t>Ivan Sunko, Katica Mikulaj Ovčarić, Ivo Crnoja</t>
  </si>
  <si>
    <t>Informatika+ 5, radna bilježnica iz informatike za 5. razred osnovne škole</t>
  </si>
  <si>
    <t>Ines Kniewald, Vinkoslav Galešev, Gordana Sokol, Vlasta Vlahović, Dalia Kager, Hrvoje Kovač</t>
  </si>
  <si>
    <t>Udžbenik.hr d.o.o.</t>
  </si>
  <si>
    <t>UČITELJU, GDJE STANUJEŠ? radna bilježnica za katolički vjeronauk 5. razreda</t>
  </si>
  <si>
    <t>57</t>
  </si>
  <si>
    <t>Hello, World! 6, radna bilježnica iz engleskoga jezika za šesti razred osnovne škole, šesta godina učenja</t>
  </si>
  <si>
    <t xml:space="preserve">Hello World! 6, integrirana radna bilježnica za pomoć učenicima pri učenju engleskoga jezika za šesti razred osnovne škole, šesta godina učenja, 1. i 2. dio </t>
  </si>
  <si>
    <t>Maximal 3, radna bilježnica njemačkoga jezika za šesti razred osnovne škole</t>
  </si>
  <si>
    <t>MATEMATIKA 6, radna bilježnica za darovite učenike u osmom razredu osnovne škole</t>
  </si>
  <si>
    <t>Lagana matematika 6, radna bilježnica za učenike s primjerenim oblikom školovanja , 1.dio</t>
  </si>
  <si>
    <t>Lagana matematika 6, radna bilježnica za učenike s primjerenim oblikom školovanja , 2.dio</t>
  </si>
  <si>
    <t xml:space="preserve">Priroda 6, radna bilježnica iz prirode za šesti razred osnovne škole, </t>
  </si>
  <si>
    <t xml:space="preserve">Marijana Bastić, Valerija Begić, Ana Bakarić, Bernarda Kralj Golub </t>
  </si>
  <si>
    <t xml:space="preserve"> PRIRODA 6 - radni listovi za ponavljanje i uvježbavanje u šestom razredu osnovne škole</t>
  </si>
  <si>
    <t>Mihaela Zec</t>
  </si>
  <si>
    <t xml:space="preserve"> PRIRODA 6, radna bilježnica za pomoć u učenju prirode u šestom razredu osnovne škole</t>
  </si>
  <si>
    <t>Ivan Gambiroža, Josip Jukić, Dinko Marin,
Ana Mesić</t>
  </si>
  <si>
    <t>Povijest 6, radna bilježnica iz povijesti za šesti razred osnovne škole</t>
  </si>
  <si>
    <t>TK 6, radni materijal za izvođenje vježbi i praktičnog rada iz tehničke kulture za šesti razred osnovne škole</t>
  </si>
  <si>
    <t>PROFIL KLETT d.o.o.</t>
  </si>
  <si>
    <t>Informatika+ 6, radna bilježnica iz informatike za 6. razred osnovne škole</t>
  </si>
  <si>
    <t>Ines Kniewald, Vlasta Vlahović, Gordana Sokol, Vinkoslav Galešev, Hrvoje Kovač</t>
  </si>
  <si>
    <t>Udžbenik.hr d.o.o</t>
  </si>
  <si>
    <t>Naš hrvatski 7, radna bilježnica hrvatskoga jezika u sedmom razredu osnovne škole</t>
  </si>
  <si>
    <t xml:space="preserve">HELLO WORLD! 7 radna bilježnica iz engleskog za sedmi razred osnovne škole, sedma godina učenja </t>
  </si>
  <si>
    <t xml:space="preserve">Hello World! 7, integrirana radna bilježnica za pomoć učenicima pri učenju engleskoga jezika za sedmi razred osnovne škole, sedma godina učenja, 1. i 2. dio </t>
  </si>
  <si>
    <t>Maximal 4, radna bilježnica njemačkoga jezika za sedmi razred osnovne škole</t>
  </si>
  <si>
    <t>Julia Katharina Weber, Lidija Šober, Sandra Hohmann, Dagmar Glűck, Mirjana Klobučar</t>
  </si>
  <si>
    <t>MATEMATIKA 7, radna bilježnica za darovite učenike u osmom razredu osnovne škole</t>
  </si>
  <si>
    <t>Lagana matematika 7, radna bilježnica za učenike s primjerenim oblikom školovanja , 1.dio</t>
  </si>
  <si>
    <t>Lagana matematika 7, radna bilježnica za učenike s primjerenim oblikom školovanja , 2.dio</t>
  </si>
  <si>
    <t>Valerija Begić, mr. sc. Marijana Bastić, Ana Bakarić, Bernarda Kralj Golub</t>
  </si>
  <si>
    <t xml:space="preserve"> BIOLOGIJA 7 - radni listovi za ponavljanje i uvježbavanje u sedmom razredu osnovne škole</t>
  </si>
  <si>
    <t>Marijana Gudić, Monika Pavić</t>
  </si>
  <si>
    <t>FIZIKA 7 - Zbirka zadataka za sedmi razred osnovne škole</t>
  </si>
  <si>
    <t>PERIODNI SUSTAV ELEMENATA Alfa</t>
  </si>
  <si>
    <t>Mario Jakopec</t>
  </si>
  <si>
    <t>plastificirani PSE</t>
  </si>
  <si>
    <t xml:space="preserve"> REPETITORIJ KEMIJE ZA OSNOVNU ŠKOLU</t>
  </si>
  <si>
    <t>Ilda Planinić</t>
  </si>
  <si>
    <t>KEMIJA 7, radna bilježnica za pomoć u učenju kemiju u sedmom razredu osnovne škole</t>
  </si>
  <si>
    <t>7.-8.raz</t>
  </si>
  <si>
    <t>Informatika+ 7 : radna bilježnica iz informatike za 7. razred osnovne škole</t>
  </si>
  <si>
    <t>Dalia Kager, Ines Kniewald, Gordana Sokol, Vinkoslav Galešev, Vlasta Vlahović</t>
  </si>
  <si>
    <t xml:space="preserve">Udžbenik.hr d.o.o  </t>
  </si>
  <si>
    <r>
      <t xml:space="preserve">Neka je Bog prvi, </t>
    </r>
    <r>
      <rPr>
        <sz val="12"/>
        <rFont val="Times New Roman"/>
        <family val="1"/>
      </rPr>
      <t>radna bilježnica za katolički vjeronauk sedmog razreda osnovne škole</t>
    </r>
  </si>
  <si>
    <t>NAŠ HRVATSKI 8, radna bilježnica za hrvatski jezik u 8.razredu osnovne škole</t>
  </si>
  <si>
    <t>HELLO WORLD! 8 radna bilježnica iz engleskog za osmi razred osnovne škole, osma godina učenja</t>
  </si>
  <si>
    <t xml:space="preserve">Hello World! 8, integrirana radna bilježnica za pomoć učenicima pri učenju engleskoga jezika za osmi razred osnovne škole, osma godina učenja, 1. i 2. dio </t>
  </si>
  <si>
    <t xml:space="preserve">MAXIMAL 5: radna bilježnica njemačkoga jezika za osmi razred osnovne škole, peta godina učenja </t>
  </si>
  <si>
    <t>Weber, Šober, Hohman, Gluck,Klobučar</t>
  </si>
  <si>
    <t xml:space="preserve"> MATEMATIKA 8, listići za provjeru usvojenosti odgojno-obrazovnih ishoda u osmom razredu osnovne škole</t>
  </si>
  <si>
    <t>MATEMATIKA 8, radna bilježnica za darovite učenike u osmom razredu osnovne škole</t>
  </si>
  <si>
    <t>Lagana matematika 8, radna bilježnica za učenike s primjerenim oblikom školovanja , 1.dio</t>
  </si>
  <si>
    <t>Lagana matematika 8, radna bilježnica za učenike s primjerenim oblikom školovanja , 2.dio</t>
  </si>
  <si>
    <t xml:space="preserve"> BIOLOGIJA, priručnik za pripremu nacionalnog ispita u osmom razredu osnovne škole</t>
  </si>
  <si>
    <t>Đurđica Culej, Renata KOščak</t>
  </si>
  <si>
    <t xml:space="preserve"> BIOLOGIJA 8, radna bilježnica za pomoć u učenju biologije u osmom razredu osnovne škole</t>
  </si>
  <si>
    <t>Renata Roščak, Đurđica Culej</t>
  </si>
  <si>
    <t>OTKRIVAMO FIZIKU 8, radna bilježnica za fiziku u osmom razredu osnovne škole</t>
  </si>
  <si>
    <t xml:space="preserve"> FIZIKA 8, radni listovi za ponavljanje i uvježbavanje u osmom razredu osnovne škole</t>
  </si>
  <si>
    <t>Jasna Bagić Ljubičić:</t>
  </si>
  <si>
    <t>OTKRIVAMO FIZIKU 8, radna bilježnica iz fizike za pomoć u učenju u osmom razredu osnovne škole</t>
  </si>
  <si>
    <t>Dubravka Despoja, Erika Tušek Vrhovec:</t>
  </si>
  <si>
    <t xml:space="preserve">Sanja Martinko, Andreja Mikuš: </t>
  </si>
  <si>
    <t xml:space="preserve"> KEMIJA, priručnik za pripremu nacionalnog ispita u osmom razredu osnovne škole</t>
  </si>
  <si>
    <t>Sandra Šiljeg, Ivica Cvrtila, Vedran Kojić</t>
  </si>
  <si>
    <t>KEMIJA 8, radna bilježnica za pomoć u učenju kemiju u osmom razredu osnovne škole</t>
  </si>
  <si>
    <t>MOJA ZEMLJA 4, radna bilježnica iz geografije za 8. razred osnovne škole</t>
  </si>
  <si>
    <t>Ante Kožul, S.Krpes, K. Samardžić, Milan Vukelić</t>
  </si>
  <si>
    <t>Povijest 8 - radna bilježnica za 8 razred</t>
  </si>
  <si>
    <t>Nikica Barić, Ivan Brigović, Zaviša Kačić Alesić, Ante Nazor, Zrinka Racić, Mira Racić </t>
  </si>
  <si>
    <t>11.43</t>
  </si>
  <si>
    <t>INFORMATIKA+ 8 : radna bilježnica iz informatike za 8. razred osnovne škole</t>
  </si>
  <si>
    <t>Ines Kniewald, Vinkoslav Galešev, Gordana Sokol, Vlasta Vlahović, Dalia Kager, Hrvoje Kovač, Nadica Kunštek</t>
  </si>
  <si>
    <t xml:space="preserve">KS </t>
  </si>
  <si>
    <t>OŠ JAGODE TRUHELKE</t>
  </si>
  <si>
    <t>PČELICA 1, KOMPLET 1. i 2. dio</t>
  </si>
  <si>
    <t xml:space="preserve">Sonja Ivić, Marija Krmpotić: </t>
  </si>
  <si>
    <t xml:space="preserve"> PČELICA 1, KOMPLET 1. i 2. dio</t>
  </si>
  <si>
    <t>radna bilježnica (pomoć u učenju)</t>
  </si>
  <si>
    <t>DIP IN 1</t>
  </si>
  <si>
    <t>MATEMATIKA 1</t>
  </si>
  <si>
    <t>Anita Čupić, Maja Matas, Esma Sarajčev</t>
  </si>
  <si>
    <t>PRIRODA, DRUŠTVO I JA 1</t>
  </si>
  <si>
    <t xml:space="preserve">likovna mapa </t>
  </si>
  <si>
    <t xml:space="preserve">U Božjoj ljubavi </t>
  </si>
  <si>
    <t>ŠKRINJICA SLOVA I RIJEČI 2</t>
  </si>
  <si>
    <t>DIP IN 2</t>
  </si>
  <si>
    <t>Džeba, Mardešić</t>
  </si>
  <si>
    <t>MATEMATIKA 2</t>
  </si>
  <si>
    <t>PRIRODA, DRUŠTVO I JA 2</t>
  </si>
  <si>
    <t>Moja glazba 2</t>
  </si>
  <si>
    <t>Diana Atanosov Piljek</t>
  </si>
  <si>
    <t xml:space="preserve">U prijateljstvu s Bogom </t>
  </si>
  <si>
    <t>ČITAM I PIŠEM 3</t>
  </si>
  <si>
    <t>OTKRIVAMO MATEMATIKU 3</t>
  </si>
  <si>
    <t>PRIRODA, DRUŠTVO I JA 3</t>
  </si>
  <si>
    <t>MOJA GLAZBA 3</t>
  </si>
  <si>
    <t>likovna mapa s koležem</t>
  </si>
  <si>
    <t>Ks</t>
  </si>
  <si>
    <t>E – svijet 3</t>
  </si>
  <si>
    <t>Blagus, Šundov, Budojević</t>
  </si>
  <si>
    <t>DIP IN 4</t>
  </si>
  <si>
    <t>Suzana Ban, Blažić</t>
  </si>
  <si>
    <t>Davorka Nekić, Mia Mihaljević Ivančić, Nina Čalić, Amela Ojdanić:</t>
  </si>
  <si>
    <t>#DEUTSCH1</t>
  </si>
  <si>
    <t>MOJ SRETNI BROJ 4</t>
  </si>
  <si>
    <t>skupina autora</t>
  </si>
  <si>
    <t xml:space="preserve">radna bilježnica s priborom </t>
  </si>
  <si>
    <t>LIKOVNA MAPA 3 I 4</t>
  </si>
  <si>
    <t>mapa s kolažem</t>
  </si>
  <si>
    <t>Šojat, Hrastović, Utrobičić, Marguš</t>
  </si>
  <si>
    <t>DIP IN 5</t>
  </si>
  <si>
    <t>Ban</t>
  </si>
  <si>
    <t>Matematika 5</t>
  </si>
  <si>
    <t>Orešić, Tišma, Vuk</t>
  </si>
  <si>
    <t>Vremeplov 5</t>
  </si>
  <si>
    <t>Kujundžić, Labor</t>
  </si>
  <si>
    <t>PROFIL</t>
  </si>
  <si>
    <t>likovna mapa s kolažnim papirom</t>
  </si>
  <si>
    <t xml:space="preserve">Svijet tehnike 5 </t>
  </si>
  <si>
    <t>kutija</t>
  </si>
  <si>
    <t xml:space="preserve">Učitelju gdje stanuješ? </t>
  </si>
  <si>
    <t>DIP IN 6</t>
  </si>
  <si>
    <t>Mardešić</t>
  </si>
  <si>
    <t xml:space="preserve">Zvonka Ivković, Suzana Prnjat, Gordana Grgić: </t>
  </si>
  <si>
    <t>#DEUTSCH 3</t>
  </si>
  <si>
    <t>Matematika 6</t>
  </si>
  <si>
    <t xml:space="preserve">PRIRODA 6 </t>
  </si>
  <si>
    <t>Agić, Grbeš, Karakaš, Kirac, Lopaš, Meštrović</t>
  </si>
  <si>
    <t> radna bilježnica i kutija s priborom za prirodu</t>
  </si>
  <si>
    <t>Vremeplov 6</t>
  </si>
  <si>
    <t>DIP IN 7</t>
  </si>
  <si>
    <t>Anić, Pavlinek</t>
  </si>
  <si>
    <t>#DEUTSCH4</t>
  </si>
  <si>
    <t>Mathias, Troha</t>
  </si>
  <si>
    <t xml:space="preserve">Matematika 7 </t>
  </si>
  <si>
    <t>Begić, Bastić,  Bakarić, Kralj Golub</t>
  </si>
  <si>
    <t>POKUSI, FIZIKA 7</t>
  </si>
  <si>
    <t>Paar, Ćulibrk, Klaić, Martinko</t>
  </si>
  <si>
    <t>radna bilježnica Fizika oko nas 7 s radnim listovima i priborom za izvođenje pokusa</t>
  </si>
  <si>
    <t>Banović, Holenda, Lacić, Kovač-Andrić, Štiglić</t>
  </si>
  <si>
    <t>radna bilježnica s radnim listovima za istraživačku nastavu</t>
  </si>
  <si>
    <t>Vremeplov 7</t>
  </si>
  <si>
    <t>Frol, Hajdarović</t>
  </si>
  <si>
    <t>LIKOVNA MAPA 7 I 8</t>
  </si>
  <si>
    <t>Stanojević, Delić, Zenzerović, Čikeš, Kolarić, Ptičar</t>
  </si>
  <si>
    <t>Perčić, Periš, Šimić </t>
  </si>
  <si>
    <t xml:space="preserve">NAŠ HRVATSKI 8 </t>
  </si>
  <si>
    <t>DIP IN 8</t>
  </si>
  <si>
    <t>Breka</t>
  </si>
  <si>
    <t>#DEUTSCH5</t>
  </si>
  <si>
    <t>Mathias, Engelsberger, Tukša</t>
  </si>
  <si>
    <t>MATEMATIKA 8</t>
  </si>
  <si>
    <t>Banović, Čiček, Kirac, Meštrović, Petrac</t>
  </si>
  <si>
    <t>radna bilježnica i kutija s priborom</t>
  </si>
  <si>
    <t>Đurđica Ivančić, Gordana Kalanj Kraljević, Anica Banović, Martina Čiček, Ozrenka Meštrović, Sunčana Mumelaš, Tanja Petrač</t>
  </si>
  <si>
    <t xml:space="preserve"> POKUSI, FIZIKA 8</t>
  </si>
  <si>
    <t>Paar, Ćulibrk, Martinko, Klaić, Sila </t>
  </si>
  <si>
    <t xml:space="preserve">kutija s radnom bilježnicom Fizika oko nas 8 </t>
  </si>
  <si>
    <t>POKUSI, KEMIJA 8</t>
  </si>
  <si>
    <t>Vremeplov 8</t>
  </si>
  <si>
    <t>Bogdanović, Hajdarović, Švigir</t>
  </si>
  <si>
    <t>kutija s priborom</t>
  </si>
  <si>
    <t>Perčić, Periš, Šimić</t>
  </si>
  <si>
    <t>OŠ CVJETNO</t>
  </si>
  <si>
    <t xml:space="preserve">Pčelica 1 </t>
  </si>
  <si>
    <t>radna bilježnica za hrvatski jezik KOMPLET 1. i 2. dio</t>
  </si>
  <si>
    <t>nastavni listići za hrvatski jezoik u prvom razredu osnovne škole</t>
  </si>
  <si>
    <t>Dip in 1, radna bilježnica za engliski jezik u prvom razredu osnovne škole, prva godina učenja, prvi strani jezik</t>
  </si>
  <si>
    <t>Biserka Džeba,Vlasta Živković</t>
  </si>
  <si>
    <t xml:space="preserve">Moj sretni broj 1 </t>
  </si>
  <si>
    <t>radna bilježnica za matematiku u prvom razredu osnovne škole</t>
  </si>
  <si>
    <t>zbirka zadataka za matematiku u prvom razredu osnovne škole</t>
  </si>
  <si>
    <t>Istražujemo Naš svijet 1</t>
  </si>
  <si>
    <t>radna bilježnica za prirodu i društvo u prvom razredu osnovne škole</t>
  </si>
  <si>
    <t>Melita Lesić</t>
  </si>
  <si>
    <t>nastavni listići za prirodu i društvo u prvom razredu osnovne škole</t>
  </si>
  <si>
    <t>likovna mapa  s kolažnim papirom za 1. i 2. razred osnovne škole</t>
  </si>
  <si>
    <t>Amdrea Škribulja Horvat, Vesna Marjanović, Marija Mapilele, Marina Gabelica , Dubravka Težak</t>
  </si>
  <si>
    <t>2.b</t>
  </si>
  <si>
    <t>Škrinjica slova i riječi 2 - Pisančica B</t>
  </si>
  <si>
    <t>SVIJET RIJEČI 2</t>
  </si>
  <si>
    <t>Ankica Španić, Jadranka Jurić</t>
  </si>
  <si>
    <t>2.a</t>
  </si>
  <si>
    <t>SVIJET RIJEČI 2 - pisanka za hrvatski jezik - pisana slova</t>
  </si>
  <si>
    <t>Dip in 2, radna bilježnica za engleski jezik u drugom razredu osnovne škole, druga godin aučenja, prvi strani jezik</t>
  </si>
  <si>
    <t>2.a,b</t>
  </si>
  <si>
    <t xml:space="preserve">Otkrivamo matematiku 2 </t>
  </si>
  <si>
    <t>Dubravka Glasnović Gracin, Gabrijela Žokalj, Tanja Souice</t>
  </si>
  <si>
    <t xml:space="preserve">Otkrivam matematiku 2 </t>
  </si>
  <si>
    <t>Zbirka zadataka</t>
  </si>
  <si>
    <t>Priroda, društvo  ja 2</t>
  </si>
  <si>
    <t>Dijana Atanasov Piljek</t>
  </si>
  <si>
    <t>Vježbenica</t>
  </si>
  <si>
    <t>2.a, 2.b</t>
  </si>
  <si>
    <t>Dip in 3, radna bilježnica za engleski jezik u trećem razredu osnovne škole, treća godina učenja, prvi strani jezik</t>
  </si>
  <si>
    <t>MOJ SRETNI BROJ 3</t>
  </si>
  <si>
    <t>MOJ  SRETNI BROJ 3</t>
  </si>
  <si>
    <t xml:space="preserve">zbirka zadataka </t>
  </si>
  <si>
    <t>ISTRAŽUJEMO NAŠ SVIJET 3</t>
  </si>
  <si>
    <t xml:space="preserve"> likovna mapa s kolažnim papirom </t>
  </si>
  <si>
    <t>Andrea Škribulja Horvat,Vesna Marjanović,Marina Gabelica, Dubravka Težak</t>
  </si>
  <si>
    <t>Andrea Škribulja Horvat,Vesna Marjanović,Marina Gabelica</t>
  </si>
  <si>
    <t xml:space="preserve">nastavni listići </t>
  </si>
  <si>
    <t>SVIJET RIJEČI 4</t>
  </si>
  <si>
    <t>Tiptoes 4, radna bilježnica za četvrti razred engleskog jezika, četvrta godina učenja, prvi strani jezik</t>
  </si>
  <si>
    <t>Anita Žepina, Suzana Anić Antić,  Suzana Ban</t>
  </si>
  <si>
    <t>4.a,b</t>
  </si>
  <si>
    <t>LERNEN, SINGEN, SPIELEN 1 - radna bilježnica iz njemačkoga jezika za četvrti razred osnovne škole (prva godina učenja)</t>
  </si>
  <si>
    <t>Gordana Matolek Veselić, Željka Hutinski, Vlada Jagatić</t>
  </si>
  <si>
    <t>OTKRIVAMO MATEMATIKU 4</t>
  </si>
  <si>
    <t>Dubravka Glasnović Gracin, Gabriela Žokanj, Tanja Soucie</t>
  </si>
  <si>
    <t>MOJ SRETNI BROJ 4 POMOĆ U UČENJU</t>
  </si>
  <si>
    <t>PRIRODA, DRUŠTVO I JA 4</t>
  </si>
  <si>
    <t>ISTRAŽUJEM NAŠ SVIJET 4</t>
  </si>
  <si>
    <t>ISTRAŽUJEMO NAŠ SVIJET 4 POMOĆ U UČENJU</t>
  </si>
  <si>
    <t>LIKOVNA MAPA 3. I 4.</t>
  </si>
  <si>
    <t>4.a, 4.b</t>
  </si>
  <si>
    <t>Hello World 5! radna bilježnica za engleski jezik za peti razred OŠ, peta godina učenja</t>
  </si>
  <si>
    <t>MAXIMAL 2</t>
  </si>
  <si>
    <t xml:space="preserve">MATEMATIČKI IZAZOVI 5 </t>
  </si>
  <si>
    <t>DiZzi MAT 5</t>
  </si>
  <si>
    <t>RB za sustavno rješavanje domaće zadaće</t>
  </si>
  <si>
    <t xml:space="preserve">Priroda 5 </t>
  </si>
  <si>
    <t>Diana Garašić</t>
  </si>
  <si>
    <t>Atlas svijeta</t>
  </si>
  <si>
    <t>POVIJEST 5 radna bilježnica za peti razred osnovne škole</t>
  </si>
  <si>
    <t>Ante Birin, Tomislav Šarlija,Mario Samarin</t>
  </si>
  <si>
    <t>Babić, Bubica,Leko, Dimovski, Stančić,  Ružić, Mihočka, Vejnović</t>
  </si>
  <si>
    <t>Učitelju, gdje stanuješ</t>
  </si>
  <si>
    <t>A.Rihtarić, S. Latin, V. Samardžić</t>
  </si>
  <si>
    <t>Hello World 6! radna bilježnica za engleski jezik za šesti razred OŠ, šesta godina učenja</t>
  </si>
  <si>
    <t>Hello World 6! integrirana radna bilježnica za pomoć učenicima pri učenju engleskog jezika za šesti razred OŠ, šesta godina učenja, 1. i 2. dio</t>
  </si>
  <si>
    <t>MAXIMAL 3</t>
  </si>
  <si>
    <t>DiZzi MAT 6 radna bilježnica za sustavno rješavanje domaće zadaće</t>
  </si>
  <si>
    <t xml:space="preserve">Josipa Smrekar, Nataša Ostojić </t>
  </si>
  <si>
    <t xml:space="preserve">MATEMATIKA 6, radna bilježnica za darovite učenike </t>
  </si>
  <si>
    <t>Grupa autora</t>
  </si>
  <si>
    <t>Radna bilježnica za darovite učenike</t>
  </si>
  <si>
    <t>PRIRODA 6</t>
  </si>
  <si>
    <t>Bendelja, Doroteja Domjanović Horvat, Diana Garašić, Žaklin Lukša, Ines Budić, Đurđica Culjak, Marijana Gudić</t>
  </si>
  <si>
    <t xml:space="preserve">PRIRODA 6, radna bilježnica za pomoć u učenju </t>
  </si>
  <si>
    <t xml:space="preserve"> radna bilježnica za pomoć u učenju </t>
  </si>
  <si>
    <t>POVIJEST 6  radna bilježnica iz povijesti  za šestii razred osnovne škole</t>
  </si>
  <si>
    <t xml:space="preserve">6. </t>
  </si>
  <si>
    <t>Naš hrvatski 7</t>
  </si>
  <si>
    <t>A.Šojat, V.Hrastović, N.Marguš</t>
  </si>
  <si>
    <t>MAXIMAL 4</t>
  </si>
  <si>
    <t>MATEMATIKA 7</t>
  </si>
  <si>
    <t>Suzana Bamaki</t>
  </si>
  <si>
    <t>Radni listovi</t>
  </si>
  <si>
    <t>BIOLOGIJA 7, radna bilježnica za biologiju u sedmom razredu osnovne škole</t>
  </si>
  <si>
    <t>Bendelja, Lukša, Roščak, Orešković, Pavić, Pongrac</t>
  </si>
  <si>
    <t xml:space="preserve">FIZIKA 7, radna bilježnica i pribor za istraživačku nastavu fizike </t>
  </si>
  <si>
    <t>KEMIJA 7, radna bilježnica za kemiju u sedmom razredu osnovne škole</t>
  </si>
  <si>
    <t>POVIJEST 7 - radna bilježnica iz povijesti za sedmi razred osnovne škole</t>
  </si>
  <si>
    <t>#MOJPORTAL7</t>
  </si>
  <si>
    <t>grupa autora</t>
  </si>
  <si>
    <t>A.Šojat, V.Hrastović, N.Marguš,</t>
  </si>
  <si>
    <t>DIP IN 8, radna bilježnica za engleski jezik u osmom razredu OŠ, osma godina učenja</t>
  </si>
  <si>
    <t>MAXIMAL 5</t>
  </si>
  <si>
    <t>DiZzi MAT 8</t>
  </si>
  <si>
    <t>LAKA MATKA 8</t>
  </si>
  <si>
    <t>Anita Čakarun, Kristina Fratrović, Melita Stanić Šepić</t>
  </si>
  <si>
    <t>BIOLOGIJA 8 - radna bilježnica za biologiju u osmom razredu osnovne škole</t>
  </si>
  <si>
    <t>FIZIKA 8, radna bilježnica i pribor za istraživačku nastavu fizike</t>
  </si>
  <si>
    <t>Takač, Ivković, Tuhtan, Petričević, Zakanji, Paris,  Dropuljić</t>
  </si>
  <si>
    <t xml:space="preserve">Kemija 8 </t>
  </si>
  <si>
    <t>Sanja Lukić, Sandra Krmpotić Gržančić, Marijan Varga, Ivana Marić Zerdun</t>
  </si>
  <si>
    <t>POVIJEST 8 - radna bilježnica za osmi razred osnovne škole</t>
  </si>
  <si>
    <t>#MOJPORTAL8</t>
  </si>
  <si>
    <t xml:space="preserve">UKORAK S ISUSOM - radna bilježnica za katolički vjeronauk osmoga razreda osnovne škole </t>
  </si>
  <si>
    <t xml:space="preserve">Josip Periš, Marina Šimić, Ivana Perčić </t>
  </si>
  <si>
    <t>COO IVAN ŠTARK</t>
  </si>
  <si>
    <t>OŠ TENJA</t>
  </si>
  <si>
    <t>SVIJET RIJEČI 1, 1. i 2. DIO</t>
  </si>
  <si>
    <t>1.a,b,c</t>
  </si>
  <si>
    <t>TIPTOES 1</t>
  </si>
  <si>
    <t>Haidi Mimica Tudor, Daniela Reić Šućur, Suzana Ban</t>
  </si>
  <si>
    <t>MOJ SRETNI BROJ 1</t>
  </si>
  <si>
    <t>ISTRAŽUJEMO NAŠ SVIJET 1</t>
  </si>
  <si>
    <t>LIKOVNA MAPA 1i 2</t>
  </si>
  <si>
    <t>mapa s kolažnim papirom</t>
  </si>
  <si>
    <t>1.a, b,c</t>
  </si>
  <si>
    <t>U BOŽJOJ LJUBAVI 1</t>
  </si>
  <si>
    <t>Josip Šimunović, Tihana Petkovac, Suzana Lipovac</t>
  </si>
  <si>
    <t>E - SVIJET 1</t>
  </si>
  <si>
    <t>PČELICA 2</t>
  </si>
  <si>
    <t>Sonja Ivić, Marija Krpotić</t>
  </si>
  <si>
    <t>radna bilježnica 1. i 2. dio</t>
  </si>
  <si>
    <t>NINA I TINO 2</t>
  </si>
  <si>
    <t>radna bilježnica za cjelovito učenje</t>
  </si>
  <si>
    <t>2.c</t>
  </si>
  <si>
    <t>Sonja Ivić, Marija Krmpotić, Tamara Zimšek Mihordin</t>
  </si>
  <si>
    <t>radna bilježnica 1. i 2. dio za pomoć u učenju</t>
  </si>
  <si>
    <t>NEW BUILDING BLOCKS 2</t>
  </si>
  <si>
    <t>2.a,b,c</t>
  </si>
  <si>
    <t>MOJ SRETNI BROJ 2</t>
  </si>
  <si>
    <t>Školska kniga</t>
  </si>
  <si>
    <t>ISTRAŽUJEMO NAŠ SVIJET 2</t>
  </si>
  <si>
    <t>U PRIJATELJSTVU S BOGOM 2</t>
  </si>
  <si>
    <t>2.a b,c</t>
  </si>
  <si>
    <t>INFORMATIKA - IZBORNI</t>
  </si>
  <si>
    <t>E - SVIJET 2</t>
  </si>
  <si>
    <t>ZLATNA VRATA 3</t>
  </si>
  <si>
    <t>3.a,b,c</t>
  </si>
  <si>
    <t>NEW BUILDING BLOCKS 3</t>
  </si>
  <si>
    <t>NEW BUILDING BLOCKS 3, 1.i 2. dio</t>
  </si>
  <si>
    <t>integrirana radna bilježnica za pomoć u učenju</t>
  </si>
  <si>
    <t>Alena Letina, Tamara Kisovar Ivanda, Zdenko Braičić, Jasna Romich Juričk</t>
  </si>
  <si>
    <t>LIKOVNA MAPA 3 i 4</t>
  </si>
  <si>
    <t xml:space="preserve">mapa </t>
  </si>
  <si>
    <t>U LJUBAVI I POMIRENJU 3</t>
  </si>
  <si>
    <t>E - SVIJET 3</t>
  </si>
  <si>
    <t>4.a,b,c</t>
  </si>
  <si>
    <t xml:space="preserve">NEW BUILDING BLOCKS 4 </t>
  </si>
  <si>
    <t>NEW BUILDING BLOCKS 4, 1. i 2. dio</t>
  </si>
  <si>
    <t>MAXIMAL KIDS 1</t>
  </si>
  <si>
    <t>Olga Swerlowa, Mirjana Klobučar</t>
  </si>
  <si>
    <t>Tamara Kisovar Ivanda, Alena Letina, Zdenko Braiić</t>
  </si>
  <si>
    <t>DAROVI VJERE I ZAJEDNIŠTVA 4</t>
  </si>
  <si>
    <t>Orange Hippo</t>
  </si>
  <si>
    <t>INFORMATIKA  - IZBORNI</t>
  </si>
  <si>
    <t>josipa Blagus, Marijana Šundov</t>
  </si>
  <si>
    <t>5.a,b,c</t>
  </si>
  <si>
    <t>FOOTSTEPS 1</t>
  </si>
  <si>
    <t>Dora Božanić Malić, Olinka Breka, Ivana Marinić, Ana Posnjak</t>
  </si>
  <si>
    <t>Karolina De Vrgna</t>
  </si>
  <si>
    <t>5.a,b,c,d</t>
  </si>
  <si>
    <t>PRIRODA 5</t>
  </si>
  <si>
    <t>MOJA ZEMLJA 1</t>
  </si>
  <si>
    <t>5.d</t>
  </si>
  <si>
    <t>LIKOVNA MAPA 5 -6</t>
  </si>
  <si>
    <t>SVIJET TEHNIKE 5</t>
  </si>
  <si>
    <t>Vladimir Delić, Ivan Jukić, Zvonko Koprivnjak, Sanja Kovačević, Antun Ptičar</t>
  </si>
  <si>
    <t>radni materijal za izvođenje vježbi i praktičnog rada</t>
  </si>
  <si>
    <t>MOJ PORTAL 5</t>
  </si>
  <si>
    <t>Magdalena Babić, Nikolina Bubica, Stanko Leko, Zoran</t>
  </si>
  <si>
    <t>UČITELJU, GDJE STANUJEŠ?</t>
  </si>
  <si>
    <t>Anita Šojat, Vjekoslava Hrastović,Marko Brajković, Nada Marguš</t>
  </si>
  <si>
    <t>6.a,b,c</t>
  </si>
  <si>
    <t>FOOTSTEPS 2</t>
  </si>
  <si>
    <t>Olinka Breka,Dora Božanović Malić,Ana Posnjak, Ivana Marinić</t>
  </si>
  <si>
    <t>6.a</t>
  </si>
  <si>
    <t>.</t>
  </si>
  <si>
    <t>Damir Bendelja, Doroteja Domjanović Horvat, Diana Garašić</t>
  </si>
  <si>
    <t>MOJA ZEMLJA 2</t>
  </si>
  <si>
    <t>LIKOVNA MAPA 5 - 6</t>
  </si>
  <si>
    <t>SVIJET TEHNIKE 6</t>
  </si>
  <si>
    <t>Vladimir Delić, Ivan Jukić, Zvonko Koprivnjak, Sanja Kovačević, Dragan Stanojević</t>
  </si>
  <si>
    <t>radni materijal za izvođenje vježbi i praktičan rad</t>
  </si>
  <si>
    <t>MOJ PORTAL 6</t>
  </si>
  <si>
    <t>7.a,b,c</t>
  </si>
  <si>
    <t>FOOTSTEPS 3</t>
  </si>
  <si>
    <t>Ivana Marinić, Javorka Milković</t>
  </si>
  <si>
    <t>7.a</t>
  </si>
  <si>
    <t>Julia Katharina Weber, Lidija Šober, Sandra Hofman, Dagmar Gluck, Mirjana Klobučar</t>
  </si>
  <si>
    <t>Damir  Bendelja, Žaklin Lukša, Renata Roščak, Emica Orešković, Monika Pavić, Nataša Pongrac</t>
  </si>
  <si>
    <t>POKUSI -  FIZIKA 7, FIZIKA OKO NAS 7</t>
  </si>
  <si>
    <t>kutija s priborom, radnom bilježnicom i radnim listovima</t>
  </si>
  <si>
    <t>FIZIKA OKO NAS 7</t>
  </si>
  <si>
    <t>MOJA ZEMLJA 3</t>
  </si>
  <si>
    <t>7.a,b,c,</t>
  </si>
  <si>
    <t>LIKOVNA MAPA 7 - 8</t>
  </si>
  <si>
    <t>SVIJET TEHNIKE 7</t>
  </si>
  <si>
    <t>Dragan Stanojević, Vladimir Delić, Paolo Zenzerović, Marino Čikeš, Ivica Kolarić, Antun Ptičar</t>
  </si>
  <si>
    <t>MOJ PORTAL 7</t>
  </si>
  <si>
    <t>7.a,b.c</t>
  </si>
  <si>
    <t>8.a,b,c</t>
  </si>
  <si>
    <t>FOOTSTEPS 4</t>
  </si>
  <si>
    <t>Ivana Marinić, Dora Božanić Malić, Olinka Breka, Ana Posnjak</t>
  </si>
  <si>
    <t>8.a</t>
  </si>
  <si>
    <t>Julia Katharina Weber, Lidija Šober, Sandra Hohmann, Dagmar Gluck, Mirjana Klobučar</t>
  </si>
  <si>
    <t>BIOLOGIJA 8</t>
  </si>
  <si>
    <t>POKUSI - FIZIKA OKO NAS 8</t>
  </si>
  <si>
    <t>Vladimir Paar, Tanja Ćulibrk, Sanja Martinko, Mladen Klaić, Erika tušek Vrhovec</t>
  </si>
  <si>
    <t>radna bilježnica s radnim listovima i priborom za izvođenje pokusa</t>
  </si>
  <si>
    <t>FIZIKA OKO NAS 8</t>
  </si>
  <si>
    <t>POKUSI - KEMIJA 8</t>
  </si>
  <si>
    <t>Sanja Lukić, Sandra Krmpotić Gržančić, Marija Varga, Ivana Marić Zerdun, Dunja Maričević</t>
  </si>
  <si>
    <t>MOJA ZEMLJA 4</t>
  </si>
  <si>
    <t>SVIJET TEHNIKE 8</t>
  </si>
  <si>
    <t>Marino Čikeš, Vladimir Delić,Ivica Kolarić, Dragan Stanojević, Paolo Zenzerović</t>
  </si>
  <si>
    <t>MOJ PORTAL 8</t>
  </si>
  <si>
    <t>UKORAK S ISUSOM</t>
  </si>
  <si>
    <t>Vladimir DelićIvan JukićZvonko KoprivnjakSanja KovačevićAntun PtičarDragan StanojevićSvjetlana Urbanek</t>
  </si>
  <si>
    <t>Neka je Bog prvi - Radna bilježnica za katolički vjeronauk sedmoga razreda osnovne škole</t>
  </si>
  <si>
    <t>Drugi obrazovni materijali za školsku godinu 2026./2027.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</si>
</sst>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105">
    <font>
      <sz val="10"/>
      <name val="Arial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12"/>
      <name val="Calibri"/>
      <family val="2"/>
      <charset val="238"/>
    </font>
    <font>
      <sz val="11"/>
      <color indexed="36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12"/>
      <name val="Calibri"/>
      <family val="2"/>
      <charset val="238"/>
    </font>
    <font>
      <i/>
      <sz val="11"/>
      <color indexed="11"/>
      <name val="Calibri"/>
      <family val="2"/>
      <charset val="238"/>
    </font>
    <font>
      <sz val="11"/>
      <color indexed="58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53"/>
      <name val="Calibri"/>
      <family val="2"/>
      <charset val="238"/>
    </font>
    <font>
      <b/>
      <sz val="16"/>
      <name val="Arial"/>
      <family val="2"/>
      <charset val="238"/>
    </font>
    <font>
      <sz val="8"/>
      <name val="Arial"/>
      <family val="2"/>
      <charset val="238"/>
    </font>
    <font>
      <i/>
      <sz val="8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i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b/>
      <sz val="12"/>
      <name val="Arial"/>
      <family val="2"/>
      <charset val="238"/>
    </font>
    <font>
      <sz val="8"/>
      <color rgb="FF000000"/>
      <name val="Arial"/>
      <family val="2"/>
      <charset val="238"/>
    </font>
    <font>
      <sz val="12"/>
      <name val="Times New Roman"/>
      <family val="1"/>
    </font>
    <font>
      <sz val="8"/>
      <color rgb="FF404040"/>
      <name val="Arial"/>
    </font>
    <font>
      <b/>
      <i/>
      <sz val="8"/>
      <color rgb="FF000000"/>
      <name val="Arial"/>
      <family val="2"/>
      <charset val="238"/>
    </font>
    <font>
      <sz val="8"/>
      <color rgb="FF000000"/>
      <name val="Arial"/>
      <family val="2"/>
    </font>
    <font>
      <sz val="11"/>
      <color rgb="FF303030"/>
      <name val="Rajdhani"/>
      <charset val="1"/>
    </font>
    <font>
      <sz val="9"/>
      <name val="Arial"/>
      <family val="2"/>
      <charset val="238"/>
    </font>
    <font>
      <sz val="8"/>
      <color rgb="FF000000"/>
      <name val="Arial"/>
    </font>
    <font>
      <sz val="12"/>
      <color rgb="FF000000"/>
      <name val="Calibri"/>
      <family val="2"/>
      <charset val="238"/>
    </font>
    <font>
      <sz val="8"/>
      <name val="Arial"/>
    </font>
    <font>
      <sz val="8"/>
      <color rgb="FFC00000"/>
      <name val="Arial"/>
      <family val="2"/>
      <charset val="238"/>
    </font>
    <font>
      <sz val="8"/>
      <color rgb="FF000000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b/>
      <i/>
      <sz val="8"/>
      <color rgb="FF000000"/>
      <name val="Arial"/>
    </font>
    <font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8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rgb="FF000000"/>
      <name val="Times New Roman"/>
      <family val="1"/>
      <charset val="1"/>
    </font>
    <font>
      <sz val="8"/>
      <color rgb="FF000000"/>
      <name val="Arial"/>
      <charset val="1"/>
    </font>
    <font>
      <sz val="8"/>
      <color rgb="FF333333"/>
      <name val="Arial"/>
    </font>
    <font>
      <u/>
      <sz val="10"/>
      <color theme="10"/>
      <name val="Arial"/>
    </font>
    <font>
      <u/>
      <sz val="8"/>
      <color rgb="FF000000"/>
      <name val="Arial"/>
    </font>
    <font>
      <sz val="8"/>
      <color theme="1"/>
      <name val="Arial"/>
      <family val="2"/>
      <charset val="238"/>
    </font>
    <font>
      <sz val="10"/>
      <color rgb="FF000000"/>
      <name val="Arial"/>
    </font>
    <font>
      <sz val="8"/>
      <color theme="1"/>
      <name val="Arial"/>
    </font>
    <font>
      <sz val="8"/>
      <color rgb="FF222222"/>
      <name val="Arial"/>
      <family val="2"/>
      <charset val="1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rgb="FF434343"/>
      <name val="Arial"/>
      <charset val="1"/>
    </font>
    <font>
      <sz val="8"/>
      <name val="Arial"/>
      <charset val="1"/>
    </font>
    <font>
      <sz val="8"/>
      <color rgb="FF434343"/>
      <name val="Arial"/>
    </font>
    <font>
      <b/>
      <i/>
      <sz val="8"/>
      <name val="Arial"/>
    </font>
    <font>
      <b/>
      <i/>
      <sz val="8"/>
      <name val="Arial"/>
      <family val="2"/>
      <charset val="238"/>
    </font>
    <font>
      <sz val="11"/>
      <color rgb="FF242424"/>
      <name val="Aptos Narrow"/>
      <charset val="1"/>
    </font>
    <font>
      <sz val="8"/>
      <color rgb="FF212121"/>
      <name val="Arial"/>
      <charset val="1"/>
    </font>
    <font>
      <b/>
      <i/>
      <sz val="8"/>
      <color indexed="8"/>
      <name val="Arial"/>
    </font>
    <font>
      <sz val="8"/>
      <color indexed="8"/>
      <name val="Arial"/>
    </font>
    <font>
      <sz val="8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404040"/>
      <name val="&quot;Century Gothic&quot;"/>
    </font>
    <font>
      <sz val="8"/>
      <name val="Calibri"/>
      <family val="2"/>
      <charset val="238"/>
      <scheme val="minor"/>
    </font>
    <font>
      <sz val="8"/>
      <color rgb="FF002347"/>
      <name val="Arial"/>
      <charset val="1"/>
    </font>
    <font>
      <sz val="8"/>
      <color rgb="FF002347"/>
      <name val="Arial"/>
    </font>
    <font>
      <sz val="8"/>
      <color rgb="FF344054"/>
      <name val="Arial"/>
    </font>
    <font>
      <sz val="9"/>
      <color rgb="FF404040"/>
      <name val="Arial"/>
    </font>
    <font>
      <b/>
      <sz val="8"/>
      <color indexed="8"/>
      <name val="Arial"/>
      <family val="2"/>
      <charset val="238"/>
    </font>
    <font>
      <sz val="8"/>
      <color rgb="FF333333"/>
      <name val="Arial"/>
      <charset val="1"/>
    </font>
    <font>
      <sz val="8"/>
      <color rgb="FF242424"/>
      <name val="Arial"/>
    </font>
    <font>
      <sz val="8"/>
      <color rgb="FF000000"/>
      <name val="Calibri"/>
      <scheme val="minor"/>
    </font>
    <font>
      <sz val="8"/>
      <color rgb="FF212121"/>
      <name val="Arial"/>
    </font>
    <font>
      <b/>
      <i/>
      <u/>
      <sz val="8"/>
      <name val="Arial"/>
      <family val="2"/>
      <charset val="238"/>
    </font>
    <font>
      <sz val="9"/>
      <color rgb="FF000000"/>
      <name val="Arial"/>
    </font>
    <font>
      <sz val="8"/>
      <color rgb="FFFF0000"/>
      <name val="Arial"/>
      <family val="2"/>
      <charset val="238"/>
    </font>
    <font>
      <sz val="8"/>
      <color theme="1"/>
      <name val="Arial"/>
      <family val="2"/>
    </font>
    <font>
      <b/>
      <sz val="16"/>
      <name val="Arial"/>
    </font>
    <font>
      <i/>
      <sz val="8"/>
      <color indexed="8"/>
      <name val="Arial"/>
    </font>
    <font>
      <b/>
      <sz val="12"/>
      <color indexed="8"/>
      <name val="Arial"/>
    </font>
    <font>
      <b/>
      <sz val="12"/>
      <name val="Arial"/>
    </font>
    <font>
      <b/>
      <sz val="8"/>
      <name val="Arial"/>
    </font>
    <font>
      <sz val="11"/>
      <name val="Arial"/>
    </font>
    <font>
      <sz val="9"/>
      <name val="Arial"/>
    </font>
    <font>
      <b/>
      <sz val="8"/>
      <color rgb="FF000000"/>
      <name val="Arial"/>
    </font>
    <font>
      <sz val="7.5"/>
      <color rgb="FF000000"/>
      <name val="Arial"/>
    </font>
    <font>
      <i/>
      <sz val="8"/>
      <color rgb="FF000000"/>
      <name val="Arial"/>
      <family val="2"/>
    </font>
    <font>
      <sz val="8"/>
      <name val="Arial"/>
      <family val="2"/>
    </font>
    <font>
      <i/>
      <sz val="8"/>
      <color rgb="FF000000"/>
      <name val="Arial"/>
      <family val="2"/>
      <charset val="238"/>
    </font>
    <font>
      <i/>
      <sz val="8"/>
      <name val="Arial"/>
      <family val="2"/>
      <charset val="238"/>
    </font>
    <font>
      <sz val="16"/>
      <name val="Arial"/>
    </font>
    <font>
      <i/>
      <sz val="8"/>
      <name val="Arial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20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15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1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17"/>
      </patternFill>
    </fill>
    <fill>
      <patternFill patternType="solid">
        <fgColor indexed="55"/>
      </patternFill>
    </fill>
    <fill>
      <patternFill patternType="solid">
        <fgColor indexed="18"/>
      </patternFill>
    </fill>
    <fill>
      <patternFill patternType="solid">
        <fgColor indexed="5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F6F8F9"/>
        <bgColor rgb="FFF6F8F9"/>
      </patternFill>
    </fill>
    <fill>
      <patternFill patternType="solid">
        <fgColor rgb="FFFF6600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3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medium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969696"/>
      </left>
      <right style="hair">
        <color rgb="FF969696"/>
      </right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A5A5A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55"/>
      </left>
      <right/>
      <top style="hair">
        <color indexed="55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/>
      <diagonal/>
    </border>
    <border>
      <left style="hair">
        <color indexed="55"/>
      </left>
      <right style="hair">
        <color indexed="55"/>
      </right>
      <top/>
      <bottom style="hair">
        <color indexed="55"/>
      </bottom>
      <diagonal/>
    </border>
    <border>
      <left style="dotted">
        <color rgb="FF000000"/>
      </left>
      <right style="hair">
        <color indexed="55"/>
      </right>
      <top style="dotted">
        <color rgb="FF000000"/>
      </top>
      <bottom/>
      <diagonal/>
    </border>
    <border>
      <left style="hair">
        <color indexed="55"/>
      </left>
      <right style="hair">
        <color indexed="55"/>
      </right>
      <top style="dotted">
        <color rgb="FF000000"/>
      </top>
      <bottom/>
      <diagonal/>
    </border>
    <border>
      <left style="hair">
        <color indexed="55"/>
      </left>
      <right style="dotted">
        <color rgb="FF000000"/>
      </right>
      <top style="dotted">
        <color rgb="FF000000"/>
      </top>
      <bottom/>
      <diagonal/>
    </border>
    <border>
      <left/>
      <right style="hair">
        <color indexed="55"/>
      </right>
      <top style="hair">
        <color indexed="55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 style="hair">
        <color indexed="55"/>
      </left>
      <right/>
      <top/>
      <bottom style="hair">
        <color indexed="55"/>
      </bottom>
      <diagonal/>
    </border>
    <border>
      <left/>
      <right style="hair">
        <color indexed="55"/>
      </right>
      <top/>
      <bottom style="hair">
        <color indexed="55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/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/>
      <top style="hair">
        <color indexed="55"/>
      </top>
      <bottom/>
      <diagonal/>
    </border>
    <border>
      <left style="hair">
        <color indexed="55"/>
      </left>
      <right style="hair">
        <color indexed="55"/>
      </right>
      <top/>
      <bottom/>
      <diagonal/>
    </border>
    <border>
      <left style="dotted">
        <color rgb="FF000000"/>
      </left>
      <right style="hair">
        <color indexed="55"/>
      </right>
      <top style="dotted">
        <color rgb="FF000000"/>
      </top>
      <bottom style="hair">
        <color indexed="55"/>
      </bottom>
      <diagonal/>
    </border>
    <border>
      <left style="dotted">
        <color rgb="FF000000"/>
      </left>
      <right style="hair">
        <color indexed="55"/>
      </right>
      <top style="hair">
        <color indexed="55"/>
      </top>
      <bottom style="dotted">
        <color rgb="FF000000"/>
      </bottom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indexed="55"/>
      </left>
      <right/>
      <top style="dotted">
        <color rgb="FF000000"/>
      </top>
      <bottom style="hair">
        <color indexed="55"/>
      </bottom>
      <diagonal/>
    </border>
    <border>
      <left style="hair">
        <color indexed="55"/>
      </left>
      <right/>
      <top style="hair">
        <color indexed="55"/>
      </top>
      <bottom style="dotted">
        <color rgb="FF000000"/>
      </bottom>
      <diagonal/>
    </border>
    <border>
      <left/>
      <right/>
      <top style="dotted">
        <color rgb="FF000000"/>
      </top>
      <bottom style="hair">
        <color indexed="55"/>
      </bottom>
      <diagonal/>
    </border>
    <border>
      <left style="dotted">
        <color rgb="FF000000"/>
      </left>
      <right style="hair">
        <color indexed="55"/>
      </right>
      <top/>
      <bottom style="dotted">
        <color rgb="FF000000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/>
      <diagonal/>
    </border>
    <border>
      <left/>
      <right/>
      <top/>
      <bottom style="thin">
        <color rgb="FF333333"/>
      </bottom>
      <diagonal/>
    </border>
    <border>
      <left/>
      <right/>
      <top/>
      <bottom style="thin">
        <color rgb="FF3D85C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C0C0C0"/>
      </right>
      <top/>
      <bottom style="thin">
        <color rgb="FFBFBFBF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 style="hair">
        <color rgb="FFBFBFBF"/>
      </right>
      <top style="hair">
        <color rgb="FFBFBFBF"/>
      </top>
      <bottom style="hair">
        <color rgb="FFBFBFBF"/>
      </bottom>
      <diagonal/>
    </border>
    <border>
      <left style="hair">
        <color rgb="FFBFBFBF"/>
      </left>
      <right style="hair">
        <color rgb="FFBFBFBF"/>
      </right>
      <top/>
      <bottom style="hair">
        <color rgb="FFBFBFBF"/>
      </bottom>
      <diagonal/>
    </border>
    <border>
      <left/>
      <right style="hair">
        <color rgb="FFBFBFBF"/>
      </right>
      <top/>
      <bottom style="hair">
        <color rgb="FFBFBFBF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4" fillId="5" borderId="0" applyNumberFormat="0" applyBorder="0" applyAlignment="0" applyProtection="0"/>
    <xf numFmtId="0" fontId="5" fillId="14" borderId="2" applyNumberFormat="0" applyAlignment="0" applyProtection="0"/>
    <xf numFmtId="0" fontId="6" fillId="15" borderId="3" applyNumberFormat="0" applyAlignment="0" applyProtection="0"/>
    <xf numFmtId="0" fontId="7" fillId="0" borderId="0" applyNumberFormat="0" applyFill="0" applyBorder="0" applyAlignment="0" applyProtection="0"/>
    <xf numFmtId="0" fontId="8" fillId="16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2" applyNumberFormat="0" applyAlignment="0" applyProtection="0"/>
    <xf numFmtId="0" fontId="13" fillId="0" borderId="8" applyNumberFormat="0" applyFill="0" applyAlignment="0" applyProtection="0"/>
    <xf numFmtId="0" fontId="14" fillId="8" borderId="0" applyNumberFormat="0" applyBorder="0" applyAlignment="0" applyProtection="0"/>
    <xf numFmtId="0" fontId="15" fillId="0" borderId="0"/>
    <xf numFmtId="0" fontId="15" fillId="0" borderId="0"/>
    <xf numFmtId="0" fontId="15" fillId="4" borderId="1" applyNumberFormat="0" applyFont="0" applyAlignment="0" applyProtection="0"/>
    <xf numFmtId="0" fontId="16" fillId="14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0" fontId="51" fillId="0" borderId="0" applyNumberFormat="0" applyFill="0" applyBorder="0" applyAlignment="0" applyProtection="0"/>
  </cellStyleXfs>
  <cellXfs count="643">
    <xf numFmtId="0" fontId="0" fillId="0" borderId="0" xfId="0"/>
    <xf numFmtId="0" fontId="21" fillId="0" borderId="0" xfId="0" applyFont="1"/>
    <xf numFmtId="49" fontId="21" fillId="0" borderId="0" xfId="38" applyNumberFormat="1" applyFont="1"/>
    <xf numFmtId="0" fontId="20" fillId="0" borderId="0" xfId="0" applyFont="1" applyAlignment="1">
      <alignment horizontal="left" vertical="center" readingOrder="1"/>
    </xf>
    <xf numFmtId="0" fontId="21" fillId="0" borderId="0" xfId="0" applyFont="1" applyAlignment="1">
      <alignment vertical="center" readingOrder="1"/>
    </xf>
    <xf numFmtId="0" fontId="20" fillId="0" borderId="0" xfId="0" applyFont="1" applyAlignment="1">
      <alignment horizontal="center" vertical="center" readingOrder="1"/>
    </xf>
    <xf numFmtId="0" fontId="22" fillId="0" borderId="10" xfId="0" applyFont="1" applyBorder="1" applyAlignment="1">
      <alignment horizontal="center" vertical="center" wrapText="1" readingOrder="1"/>
    </xf>
    <xf numFmtId="0" fontId="21" fillId="0" borderId="10" xfId="0" applyFont="1" applyBorder="1" applyAlignment="1">
      <alignment vertical="center" readingOrder="1"/>
    </xf>
    <xf numFmtId="0" fontId="21" fillId="0" borderId="10" xfId="0" applyFont="1" applyBorder="1" applyAlignment="1">
      <alignment vertical="center" wrapText="1" readingOrder="1"/>
    </xf>
    <xf numFmtId="0" fontId="24" fillId="0" borderId="10" xfId="0" applyFont="1" applyBorder="1" applyAlignment="1">
      <alignment vertical="center" readingOrder="1"/>
    </xf>
    <xf numFmtId="0" fontId="24" fillId="0" borderId="10" xfId="0" applyFont="1" applyBorder="1" applyAlignment="1">
      <alignment vertical="center" wrapText="1" readingOrder="1"/>
    </xf>
    <xf numFmtId="1" fontId="21" fillId="0" borderId="10" xfId="38" applyNumberFormat="1" applyFont="1" applyBorder="1" applyAlignment="1">
      <alignment horizontal="center" vertical="center"/>
    </xf>
    <xf numFmtId="1" fontId="21" fillId="0" borderId="10" xfId="38" applyNumberFormat="1" applyFont="1" applyBorder="1" applyAlignment="1">
      <alignment horizontal="center" vertical="center" readingOrder="1"/>
    </xf>
    <xf numFmtId="0" fontId="21" fillId="0" borderId="10" xfId="38" applyFont="1" applyBorder="1" applyAlignment="1">
      <alignment vertical="center" wrapText="1" readingOrder="1"/>
    </xf>
    <xf numFmtId="49" fontId="21" fillId="0" borderId="10" xfId="38" applyNumberFormat="1" applyFont="1" applyBorder="1" applyAlignment="1">
      <alignment vertical="center" wrapText="1" readingOrder="1"/>
    </xf>
    <xf numFmtId="49" fontId="21" fillId="0" borderId="10" xfId="38" applyNumberFormat="1" applyFont="1" applyBorder="1" applyAlignment="1">
      <alignment horizontal="center" vertical="center" wrapText="1" readingOrder="1"/>
    </xf>
    <xf numFmtId="0" fontId="25" fillId="0" borderId="10" xfId="0" applyFont="1" applyBorder="1" applyAlignment="1">
      <alignment horizontal="center" vertical="center" wrapText="1" readingOrder="1"/>
    </xf>
    <xf numFmtId="0" fontId="25" fillId="0" borderId="10" xfId="0" applyFont="1" applyBorder="1" applyAlignment="1">
      <alignment horizontal="left" vertical="center" wrapText="1" readingOrder="1"/>
    </xf>
    <xf numFmtId="0" fontId="24" fillId="0" borderId="10" xfId="0" applyFont="1" applyBorder="1" applyAlignment="1">
      <alignment horizontal="left" vertical="center" readingOrder="1"/>
    </xf>
    <xf numFmtId="1" fontId="25" fillId="0" borderId="10" xfId="38" applyNumberFormat="1" applyFont="1" applyBorder="1" applyAlignment="1">
      <alignment horizontal="center" vertical="center" readingOrder="1"/>
    </xf>
    <xf numFmtId="1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 wrapText="1" readingOrder="1"/>
    </xf>
    <xf numFmtId="1" fontId="21" fillId="0" borderId="0" xfId="0" applyNumberFormat="1" applyFont="1" applyAlignment="1" applyProtection="1">
      <alignment horizontal="center" vertical="center"/>
      <protection locked="0"/>
    </xf>
    <xf numFmtId="1" fontId="21" fillId="0" borderId="10" xfId="0" applyNumberFormat="1" applyFont="1" applyBorder="1" applyAlignment="1" applyProtection="1">
      <alignment horizontal="center" vertical="center"/>
      <protection locked="0"/>
    </xf>
    <xf numFmtId="1" fontId="21" fillId="0" borderId="10" xfId="38" applyNumberFormat="1" applyFont="1" applyBorder="1" applyAlignment="1" applyProtection="1">
      <alignment horizontal="center" vertical="center"/>
      <protection locked="0"/>
    </xf>
    <xf numFmtId="1" fontId="21" fillId="17" borderId="10" xfId="0" applyNumberFormat="1" applyFont="1" applyFill="1" applyBorder="1" applyAlignment="1" applyProtection="1">
      <alignment horizontal="center" vertical="center" wrapText="1"/>
      <protection locked="0"/>
    </xf>
    <xf numFmtId="165" fontId="21" fillId="0" borderId="10" xfId="44" applyFont="1" applyFill="1" applyBorder="1" applyAlignment="1" applyProtection="1">
      <alignment horizontal="center" vertical="center" wrapText="1"/>
      <protection locked="0"/>
    </xf>
    <xf numFmtId="165" fontId="21" fillId="0" borderId="0" xfId="44" applyFont="1" applyFill="1" applyAlignment="1">
      <alignment horizontal="center" vertical="center"/>
    </xf>
    <xf numFmtId="165" fontId="21" fillId="0" borderId="10" xfId="44" applyFont="1" applyFill="1" applyBorder="1" applyAlignment="1">
      <alignment horizontal="center" vertical="center"/>
    </xf>
    <xf numFmtId="165" fontId="26" fillId="0" borderId="10" xfId="44" applyFont="1" applyFill="1" applyBorder="1" applyAlignment="1">
      <alignment horizontal="center" vertical="center"/>
    </xf>
    <xf numFmtId="1" fontId="21" fillId="0" borderId="10" xfId="0" applyNumberFormat="1" applyFont="1" applyBorder="1" applyAlignment="1">
      <alignment horizontal="center" vertical="center"/>
    </xf>
    <xf numFmtId="165" fontId="21" fillId="0" borderId="10" xfId="44" applyFont="1" applyFill="1" applyBorder="1" applyAlignment="1">
      <alignment horizontal="center" vertical="center" wrapText="1"/>
    </xf>
    <xf numFmtId="1" fontId="27" fillId="18" borderId="10" xfId="38" applyNumberFormat="1" applyFont="1" applyFill="1" applyBorder="1" applyAlignment="1">
      <alignment horizontal="left" vertical="center"/>
    </xf>
    <xf numFmtId="1" fontId="26" fillId="18" borderId="10" xfId="38" applyNumberFormat="1" applyFont="1" applyFill="1" applyBorder="1" applyAlignment="1">
      <alignment horizontal="center" vertical="center" readingOrder="1"/>
    </xf>
    <xf numFmtId="0" fontId="26" fillId="18" borderId="10" xfId="38" applyFont="1" applyFill="1" applyBorder="1" applyAlignment="1">
      <alignment vertical="center" wrapText="1" readingOrder="1"/>
    </xf>
    <xf numFmtId="49" fontId="21" fillId="18" borderId="10" xfId="38" applyNumberFormat="1" applyFont="1" applyFill="1" applyBorder="1" applyAlignment="1">
      <alignment vertical="center" wrapText="1" readingOrder="1"/>
    </xf>
    <xf numFmtId="49" fontId="21" fillId="18" borderId="10" xfId="38" applyNumberFormat="1" applyFont="1" applyFill="1" applyBorder="1" applyAlignment="1">
      <alignment horizontal="center" vertical="center" wrapText="1" readingOrder="1"/>
    </xf>
    <xf numFmtId="1" fontId="21" fillId="18" borderId="10" xfId="38" applyNumberFormat="1" applyFont="1" applyFill="1" applyBorder="1" applyAlignment="1" applyProtection="1">
      <alignment horizontal="center" vertical="center"/>
      <protection locked="0"/>
    </xf>
    <xf numFmtId="165" fontId="21" fillId="18" borderId="10" xfId="44" applyFont="1" applyFill="1" applyBorder="1" applyAlignment="1">
      <alignment horizontal="center" vertical="center"/>
    </xf>
    <xf numFmtId="165" fontId="21" fillId="19" borderId="10" xfId="44" applyFont="1" applyFill="1" applyBorder="1" applyAlignment="1">
      <alignment horizontal="center" vertical="center"/>
    </xf>
    <xf numFmtId="0" fontId="21" fillId="20" borderId="10" xfId="0" applyFont="1" applyFill="1" applyBorder="1"/>
    <xf numFmtId="0" fontId="23" fillId="20" borderId="10" xfId="0" applyFont="1" applyFill="1" applyBorder="1" applyAlignment="1">
      <alignment vertical="center" readingOrder="1"/>
    </xf>
    <xf numFmtId="0" fontId="21" fillId="20" borderId="10" xfId="0" applyFont="1" applyFill="1" applyBorder="1" applyAlignment="1">
      <alignment vertical="center" wrapText="1" readingOrder="1"/>
    </xf>
    <xf numFmtId="1" fontId="21" fillId="20" borderId="10" xfId="0" applyNumberFormat="1" applyFont="1" applyFill="1" applyBorder="1" applyAlignment="1" applyProtection="1">
      <alignment horizontal="center" vertical="center"/>
      <protection locked="0"/>
    </xf>
    <xf numFmtId="165" fontId="21" fillId="20" borderId="10" xfId="44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readingOrder="1"/>
    </xf>
    <xf numFmtId="0" fontId="21" fillId="0" borderId="11" xfId="0" applyFont="1" applyBorder="1" applyAlignment="1">
      <alignment wrapText="1" readingOrder="1"/>
    </xf>
    <xf numFmtId="0" fontId="21" fillId="0" borderId="12" xfId="0" applyFont="1" applyBorder="1" applyAlignment="1">
      <alignment wrapText="1" readingOrder="1"/>
    </xf>
    <xf numFmtId="0" fontId="21" fillId="0" borderId="12" xfId="0" applyFont="1" applyBorder="1"/>
    <xf numFmtId="0" fontId="21" fillId="0" borderId="14" xfId="0" applyFont="1" applyBorder="1" applyAlignment="1">
      <alignment wrapText="1" readingOrder="1"/>
    </xf>
    <xf numFmtId="0" fontId="21" fillId="0" borderId="15" xfId="0" applyFont="1" applyBorder="1" applyAlignment="1">
      <alignment wrapText="1" readingOrder="1"/>
    </xf>
    <xf numFmtId="0" fontId="21" fillId="0" borderId="15" xfId="0" applyFont="1" applyBorder="1"/>
    <xf numFmtId="0" fontId="21" fillId="0" borderId="11" xfId="0" applyFont="1" applyBorder="1"/>
    <xf numFmtId="0" fontId="21" fillId="0" borderId="14" xfId="0" applyFont="1" applyBorder="1"/>
    <xf numFmtId="0" fontId="28" fillId="0" borderId="11" xfId="0" applyFont="1" applyBorder="1" applyAlignment="1">
      <alignment wrapText="1" readingOrder="1"/>
    </xf>
    <xf numFmtId="0" fontId="28" fillId="0" borderId="12" xfId="0" applyFont="1" applyBorder="1" applyAlignment="1">
      <alignment wrapText="1" readingOrder="1"/>
    </xf>
    <xf numFmtId="0" fontId="28" fillId="0" borderId="14" xfId="0" applyFont="1" applyBorder="1" applyAlignment="1">
      <alignment wrapText="1" readingOrder="1"/>
    </xf>
    <xf numFmtId="0" fontId="28" fillId="0" borderId="15" xfId="0" applyFont="1" applyBorder="1" applyAlignment="1">
      <alignment wrapText="1" readingOrder="1"/>
    </xf>
    <xf numFmtId="0" fontId="30" fillId="21" borderId="16" xfId="0" applyFont="1" applyFill="1" applyBorder="1" applyAlignment="1">
      <alignment wrapText="1"/>
    </xf>
    <xf numFmtId="0" fontId="31" fillId="0" borderId="12" xfId="0" applyFont="1" applyBorder="1" applyAlignment="1">
      <alignment wrapText="1" readingOrder="1"/>
    </xf>
    <xf numFmtId="165" fontId="21" fillId="0" borderId="10" xfId="44" applyFont="1" applyBorder="1" applyAlignment="1">
      <alignment horizontal="center" vertical="center"/>
    </xf>
    <xf numFmtId="0" fontId="32" fillId="0" borderId="13" xfId="0" applyFont="1" applyBorder="1" applyAlignment="1">
      <alignment wrapText="1"/>
    </xf>
    <xf numFmtId="0" fontId="33" fillId="0" borderId="0" xfId="0" applyFont="1"/>
    <xf numFmtId="0" fontId="34" fillId="0" borderId="11" xfId="0" applyFont="1" applyBorder="1" applyAlignment="1">
      <alignment wrapText="1" readingOrder="1"/>
    </xf>
    <xf numFmtId="0" fontId="30" fillId="21" borderId="17" xfId="0" applyFont="1" applyFill="1" applyBorder="1" applyAlignment="1">
      <alignment wrapText="1"/>
    </xf>
    <xf numFmtId="0" fontId="35" fillId="0" borderId="16" xfId="0" applyFont="1" applyBorder="1"/>
    <xf numFmtId="0" fontId="31" fillId="0" borderId="11" xfId="0" applyFont="1" applyBorder="1" applyAlignment="1">
      <alignment wrapText="1" readingOrder="1"/>
    </xf>
    <xf numFmtId="0" fontId="35" fillId="0" borderId="0" xfId="0" applyFont="1"/>
    <xf numFmtId="0" fontId="20" fillId="0" borderId="12" xfId="0" applyFont="1" applyBorder="1"/>
    <xf numFmtId="0" fontId="31" fillId="0" borderId="11" xfId="0" applyFont="1" applyBorder="1" applyAlignment="1">
      <alignment readingOrder="1"/>
    </xf>
    <xf numFmtId="0" fontId="36" fillId="0" borderId="18" xfId="0" applyFont="1" applyBorder="1" applyAlignment="1">
      <alignment wrapText="1"/>
    </xf>
    <xf numFmtId="0" fontId="28" fillId="0" borderId="0" xfId="0" applyFont="1"/>
    <xf numFmtId="0" fontId="32" fillId="21" borderId="18" xfId="0" applyFont="1" applyFill="1" applyBorder="1" applyAlignment="1">
      <alignment wrapText="1"/>
    </xf>
    <xf numFmtId="0" fontId="28" fillId="0" borderId="11" xfId="0" applyFont="1" applyBorder="1" applyAlignment="1">
      <alignment readingOrder="1"/>
    </xf>
    <xf numFmtId="0" fontId="35" fillId="0" borderId="11" xfId="0" applyFont="1" applyBorder="1" applyAlignment="1">
      <alignment wrapText="1" readingOrder="1"/>
    </xf>
    <xf numFmtId="0" fontId="37" fillId="22" borderId="18" xfId="0" applyFont="1" applyFill="1" applyBorder="1" applyAlignment="1">
      <alignment wrapText="1"/>
    </xf>
    <xf numFmtId="0" fontId="35" fillId="0" borderId="12" xfId="0" applyFont="1" applyBorder="1" applyAlignment="1">
      <alignment wrapText="1" readingOrder="1"/>
    </xf>
    <xf numFmtId="0" fontId="38" fillId="0" borderId="12" xfId="0" applyFont="1" applyBorder="1" applyAlignment="1">
      <alignment wrapText="1" readingOrder="1"/>
    </xf>
    <xf numFmtId="0" fontId="26" fillId="0" borderId="12" xfId="0" applyFont="1" applyBorder="1"/>
    <xf numFmtId="0" fontId="32" fillId="22" borderId="18" xfId="0" applyFont="1" applyFill="1" applyBorder="1" applyAlignment="1">
      <alignment wrapText="1"/>
    </xf>
    <xf numFmtId="0" fontId="35" fillId="22" borderId="19" xfId="0" applyFont="1" applyFill="1" applyBorder="1" applyAlignment="1">
      <alignment wrapText="1"/>
    </xf>
    <xf numFmtId="0" fontId="32" fillId="22" borderId="19" xfId="0" applyFont="1" applyFill="1" applyBorder="1" applyAlignment="1">
      <alignment wrapText="1"/>
    </xf>
    <xf numFmtId="0" fontId="39" fillId="0" borderId="0" xfId="0" applyFont="1" applyAlignment="1">
      <alignment wrapText="1"/>
    </xf>
    <xf numFmtId="0" fontId="41" fillId="0" borderId="0" xfId="0" applyFont="1" applyAlignment="1">
      <alignment wrapText="1"/>
    </xf>
    <xf numFmtId="49" fontId="21" fillId="0" borderId="0" xfId="38" applyNumberFormat="1" applyFont="1" applyAlignment="1">
      <alignment horizontal="center" vertical="center"/>
    </xf>
    <xf numFmtId="0" fontId="40" fillId="0" borderId="0" xfId="0" applyFont="1" applyAlignment="1">
      <alignment wrapText="1"/>
    </xf>
    <xf numFmtId="0" fontId="43" fillId="0" borderId="10" xfId="38" applyFont="1" applyBorder="1" applyAlignment="1">
      <alignment vertical="center" wrapText="1" readingOrder="1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49" fontId="21" fillId="0" borderId="10" xfId="38" applyNumberFormat="1" applyFont="1" applyBorder="1" applyAlignment="1">
      <alignment vertical="top" wrapText="1" readingOrder="1"/>
    </xf>
    <xf numFmtId="0" fontId="45" fillId="0" borderId="0" xfId="0" applyFont="1" applyAlignment="1">
      <alignment vertical="top"/>
    </xf>
    <xf numFmtId="0" fontId="46" fillId="0" borderId="0" xfId="0" applyFont="1" applyAlignment="1">
      <alignment wrapText="1"/>
    </xf>
    <xf numFmtId="0" fontId="46" fillId="0" borderId="0" xfId="0" applyFont="1" applyAlignment="1">
      <alignment vertical="top"/>
    </xf>
    <xf numFmtId="0" fontId="21" fillId="0" borderId="0" xfId="0" applyFont="1" applyAlignment="1">
      <alignment horizontal="center" vertical="center" wrapText="1" readingOrder="1"/>
    </xf>
    <xf numFmtId="0" fontId="47" fillId="0" borderId="0" xfId="0" applyFont="1" applyAlignment="1">
      <alignment wrapText="1"/>
    </xf>
    <xf numFmtId="0" fontId="47" fillId="0" borderId="0" xfId="0" applyFont="1" applyAlignment="1">
      <alignment vertical="top" wrapText="1"/>
    </xf>
    <xf numFmtId="0" fontId="47" fillId="0" borderId="0" xfId="0" applyFont="1" applyAlignment="1">
      <alignment vertical="top"/>
    </xf>
    <xf numFmtId="0" fontId="35" fillId="0" borderId="18" xfId="0" applyFont="1" applyBorder="1" applyAlignment="1">
      <alignment wrapText="1"/>
    </xf>
    <xf numFmtId="0" fontId="35" fillId="0" borderId="10" xfId="0" applyFont="1" applyBorder="1" applyAlignment="1">
      <alignment vertical="center" wrapText="1" readingOrder="1"/>
    </xf>
    <xf numFmtId="0" fontId="42" fillId="0" borderId="0" xfId="0" applyFont="1"/>
    <xf numFmtId="0" fontId="21" fillId="0" borderId="12" xfId="0" applyFont="1" applyBorder="1" applyAlignment="1">
      <alignment horizontal="center"/>
    </xf>
    <xf numFmtId="49" fontId="21" fillId="0" borderId="0" xfId="38" applyNumberFormat="1" applyFont="1" applyAlignment="1">
      <alignment wrapText="1"/>
    </xf>
    <xf numFmtId="0" fontId="48" fillId="0" borderId="0" xfId="0" applyFont="1" applyAlignment="1">
      <alignment vertical="top" wrapText="1"/>
    </xf>
    <xf numFmtId="0" fontId="28" fillId="0" borderId="10" xfId="0" applyFont="1" applyBorder="1" applyAlignment="1">
      <alignment vertical="center" readingOrder="1"/>
    </xf>
    <xf numFmtId="0" fontId="28" fillId="0" borderId="10" xfId="0" applyFont="1" applyBorder="1" applyAlignment="1">
      <alignment vertical="center" wrapText="1" readingOrder="1"/>
    </xf>
    <xf numFmtId="0" fontId="21" fillId="0" borderId="12" xfId="0" applyFont="1" applyBorder="1" applyAlignment="1">
      <alignment horizontal="center" vertical="center"/>
    </xf>
    <xf numFmtId="0" fontId="46" fillId="0" borderId="0" xfId="0" applyFont="1"/>
    <xf numFmtId="0" fontId="46" fillId="0" borderId="0" xfId="0" applyFont="1" applyAlignment="1">
      <alignment vertical="top" wrapText="1"/>
    </xf>
    <xf numFmtId="0" fontId="44" fillId="0" borderId="0" xfId="0" applyFont="1"/>
    <xf numFmtId="0" fontId="49" fillId="0" borderId="0" xfId="0" applyFont="1"/>
    <xf numFmtId="0" fontId="25" fillId="0" borderId="10" xfId="0" applyFont="1" applyBorder="1" applyAlignment="1">
      <alignment vertical="center" readingOrder="1"/>
    </xf>
    <xf numFmtId="0" fontId="25" fillId="0" borderId="10" xfId="0" applyFont="1" applyBorder="1" applyAlignment="1">
      <alignment vertical="center" wrapText="1" readingOrder="1"/>
    </xf>
    <xf numFmtId="49" fontId="25" fillId="0" borderId="10" xfId="0" applyNumberFormat="1" applyFont="1" applyBorder="1" applyAlignment="1">
      <alignment horizontal="center" vertical="center" wrapText="1" readingOrder="1"/>
    </xf>
    <xf numFmtId="0" fontId="28" fillId="0" borderId="10" xfId="0" applyFont="1" applyBorder="1" applyAlignment="1">
      <alignment horizontal="center" vertical="center" wrapText="1" readingOrder="1"/>
    </xf>
    <xf numFmtId="0" fontId="24" fillId="0" borderId="21" xfId="0" applyFont="1" applyBorder="1" applyAlignment="1">
      <alignment vertical="center" wrapText="1" readingOrder="1"/>
    </xf>
    <xf numFmtId="1" fontId="21" fillId="0" borderId="21" xfId="38" applyNumberFormat="1" applyFont="1" applyBorder="1" applyAlignment="1">
      <alignment horizontal="center" vertical="center" readingOrder="1"/>
    </xf>
    <xf numFmtId="165" fontId="21" fillId="0" borderId="22" xfId="44" applyFont="1" applyFill="1" applyBorder="1" applyAlignment="1">
      <alignment horizontal="center" vertical="center"/>
    </xf>
    <xf numFmtId="165" fontId="21" fillId="19" borderId="22" xfId="44" applyFont="1" applyFill="1" applyBorder="1" applyAlignment="1">
      <alignment horizontal="center" vertical="center"/>
    </xf>
    <xf numFmtId="0" fontId="24" fillId="0" borderId="23" xfId="0" applyFont="1" applyBorder="1" applyAlignment="1">
      <alignment vertical="center" readingOrder="1"/>
    </xf>
    <xf numFmtId="0" fontId="24" fillId="0" borderId="23" xfId="0" applyFont="1" applyBorder="1" applyAlignment="1">
      <alignment vertical="center" wrapText="1" readingOrder="1"/>
    </xf>
    <xf numFmtId="1" fontId="21" fillId="0" borderId="23" xfId="0" applyNumberFormat="1" applyFont="1" applyBorder="1" applyAlignment="1" applyProtection="1">
      <alignment horizontal="center" vertical="center"/>
      <protection locked="0"/>
    </xf>
    <xf numFmtId="165" fontId="21" fillId="0" borderId="23" xfId="44" applyFont="1" applyFill="1" applyBorder="1" applyAlignment="1">
      <alignment horizontal="center" vertical="center"/>
    </xf>
    <xf numFmtId="165" fontId="21" fillId="19" borderId="23" xfId="44" applyFont="1" applyFill="1" applyBorder="1" applyAlignment="1">
      <alignment horizontal="center" vertical="center"/>
    </xf>
    <xf numFmtId="0" fontId="24" fillId="0" borderId="24" xfId="0" applyFont="1" applyBorder="1" applyAlignment="1">
      <alignment vertical="center" readingOrder="1"/>
    </xf>
    <xf numFmtId="0" fontId="24" fillId="0" borderId="25" xfId="0" applyFont="1" applyBorder="1" applyAlignment="1">
      <alignment vertical="center" wrapText="1" readingOrder="1"/>
    </xf>
    <xf numFmtId="0" fontId="24" fillId="0" borderId="26" xfId="0" applyFont="1" applyBorder="1" applyAlignment="1">
      <alignment vertical="center" wrapText="1" readingOrder="1"/>
    </xf>
    <xf numFmtId="1" fontId="21" fillId="0" borderId="27" xfId="0" applyNumberFormat="1" applyFont="1" applyBorder="1" applyAlignment="1" applyProtection="1">
      <alignment horizontal="center" vertical="center"/>
      <protection locked="0"/>
    </xf>
    <xf numFmtId="0" fontId="21" fillId="0" borderId="22" xfId="38" applyFont="1" applyBorder="1" applyAlignment="1">
      <alignment vertical="center" wrapText="1" readingOrder="1"/>
    </xf>
    <xf numFmtId="49" fontId="21" fillId="0" borderId="22" xfId="38" applyNumberFormat="1" applyFont="1" applyBorder="1" applyAlignment="1">
      <alignment vertical="center" wrapText="1" readingOrder="1"/>
    </xf>
    <xf numFmtId="49" fontId="21" fillId="0" borderId="22" xfId="38" applyNumberFormat="1" applyFont="1" applyBorder="1" applyAlignment="1">
      <alignment horizontal="center" vertical="center" wrapText="1" readingOrder="1"/>
    </xf>
    <xf numFmtId="0" fontId="21" fillId="0" borderId="28" xfId="0" applyFont="1" applyBorder="1" applyAlignment="1">
      <alignment vertical="center" wrapText="1" readingOrder="1"/>
    </xf>
    <xf numFmtId="0" fontId="24" fillId="0" borderId="29" xfId="0" applyFont="1" applyBorder="1" applyAlignment="1">
      <alignment vertical="center" wrapText="1" readingOrder="1"/>
    </xf>
    <xf numFmtId="0" fontId="24" fillId="0" borderId="35" xfId="0" applyFont="1" applyBorder="1" applyAlignment="1">
      <alignment vertical="center" wrapText="1" readingOrder="1"/>
    </xf>
    <xf numFmtId="49" fontId="21" fillId="0" borderId="36" xfId="38" applyNumberFormat="1" applyFont="1" applyBorder="1" applyAlignment="1">
      <alignment horizontal="center" vertical="center" wrapText="1" readingOrder="1"/>
    </xf>
    <xf numFmtId="1" fontId="21" fillId="0" borderId="33" xfId="0" applyNumberFormat="1" applyFont="1" applyBorder="1" applyAlignment="1" applyProtection="1">
      <alignment horizontal="center" vertical="center"/>
      <protection locked="0"/>
    </xf>
    <xf numFmtId="1" fontId="21" fillId="0" borderId="30" xfId="0" applyNumberFormat="1" applyFont="1" applyBorder="1" applyAlignment="1" applyProtection="1">
      <alignment horizontal="center" vertical="center"/>
      <protection locked="0"/>
    </xf>
    <xf numFmtId="1" fontId="21" fillId="0" borderId="38" xfId="0" applyNumberFormat="1" applyFont="1" applyBorder="1" applyAlignment="1" applyProtection="1">
      <alignment horizontal="center" vertical="center"/>
      <protection locked="0"/>
    </xf>
    <xf numFmtId="0" fontId="21" fillId="0" borderId="31" xfId="0" applyFont="1" applyBorder="1"/>
    <xf numFmtId="165" fontId="21" fillId="0" borderId="32" xfId="44" applyFont="1" applyFill="1" applyBorder="1" applyAlignment="1">
      <alignment horizontal="center" vertical="center"/>
    </xf>
    <xf numFmtId="165" fontId="21" fillId="19" borderId="28" xfId="44" applyFont="1" applyFill="1" applyBorder="1" applyAlignment="1">
      <alignment horizontal="center" vertical="center"/>
    </xf>
    <xf numFmtId="165" fontId="21" fillId="0" borderId="29" xfId="44" applyFont="1" applyFill="1" applyBorder="1" applyAlignment="1">
      <alignment horizontal="center" vertical="center"/>
    </xf>
    <xf numFmtId="165" fontId="21" fillId="0" borderId="39" xfId="44" applyFont="1" applyFill="1" applyBorder="1" applyAlignment="1">
      <alignment horizontal="center" vertical="center"/>
    </xf>
    <xf numFmtId="165" fontId="21" fillId="0" borderId="30" xfId="44" applyFont="1" applyBorder="1" applyAlignment="1">
      <alignment horizontal="center" vertical="center"/>
    </xf>
    <xf numFmtId="165" fontId="21" fillId="0" borderId="34" xfId="44" applyFont="1" applyFill="1" applyBorder="1" applyAlignment="1">
      <alignment horizontal="center" vertical="center"/>
    </xf>
    <xf numFmtId="49" fontId="21" fillId="0" borderId="28" xfId="38" applyNumberFormat="1" applyFont="1" applyBorder="1" applyAlignment="1">
      <alignment horizontal="center" vertical="center" wrapText="1" readingOrder="1"/>
    </xf>
    <xf numFmtId="49" fontId="21" fillId="0" borderId="34" xfId="38" applyNumberFormat="1" applyFont="1" applyBorder="1" applyAlignment="1">
      <alignment vertical="center" wrapText="1" readingOrder="1"/>
    </xf>
    <xf numFmtId="0" fontId="24" fillId="0" borderId="40" xfId="0" applyFont="1" applyBorder="1" applyAlignment="1">
      <alignment vertical="center" wrapText="1" readingOrder="1"/>
    </xf>
    <xf numFmtId="0" fontId="24" fillId="0" borderId="41" xfId="0" applyFont="1" applyBorder="1" applyAlignment="1">
      <alignment vertical="center" wrapText="1" readingOrder="1"/>
    </xf>
    <xf numFmtId="0" fontId="24" fillId="0" borderId="37" xfId="0" applyFont="1" applyBorder="1" applyAlignment="1">
      <alignment vertical="center" wrapText="1" readingOrder="1"/>
    </xf>
    <xf numFmtId="49" fontId="21" fillId="0" borderId="23" xfId="38" applyNumberFormat="1" applyFont="1" applyBorder="1" applyAlignment="1">
      <alignment horizontal="center" vertical="center" wrapText="1" readingOrder="1"/>
    </xf>
    <xf numFmtId="49" fontId="21" fillId="0" borderId="38" xfId="38" applyNumberFormat="1" applyFont="1" applyBorder="1" applyAlignment="1">
      <alignment vertical="center" wrapText="1" readingOrder="1"/>
    </xf>
    <xf numFmtId="0" fontId="21" fillId="0" borderId="39" xfId="0" applyFont="1" applyBorder="1" applyAlignment="1">
      <alignment vertical="center" wrapText="1" readingOrder="1"/>
    </xf>
    <xf numFmtId="0" fontId="24" fillId="0" borderId="36" xfId="0" applyFont="1" applyBorder="1" applyAlignment="1">
      <alignment vertical="center" wrapText="1" readingOrder="1"/>
    </xf>
    <xf numFmtId="0" fontId="21" fillId="0" borderId="31" xfId="0" applyFont="1" applyBorder="1" applyAlignment="1">
      <alignment vertical="center" wrapText="1" readingOrder="1"/>
    </xf>
    <xf numFmtId="0" fontId="21" fillId="0" borderId="28" xfId="38" applyFont="1" applyBorder="1" applyAlignment="1">
      <alignment vertical="center" wrapText="1" readingOrder="1"/>
    </xf>
    <xf numFmtId="49" fontId="21" fillId="0" borderId="33" xfId="0" applyNumberFormat="1" applyFont="1" applyBorder="1" applyAlignment="1">
      <alignment horizontal="center" vertical="center" wrapText="1" readingOrder="1"/>
    </xf>
    <xf numFmtId="0" fontId="21" fillId="0" borderId="32" xfId="0" applyFont="1" applyBorder="1" applyAlignment="1">
      <alignment horizontal="center" vertical="center" wrapText="1" readingOrder="1"/>
    </xf>
    <xf numFmtId="49" fontId="21" fillId="0" borderId="0" xfId="38" applyNumberFormat="1" applyFont="1" applyAlignment="1">
      <alignment horizontal="center"/>
    </xf>
    <xf numFmtId="0" fontId="28" fillId="0" borderId="10" xfId="38" applyFont="1" applyBorder="1" applyAlignment="1">
      <alignment vertical="center" wrapText="1" readingOrder="1"/>
    </xf>
    <xf numFmtId="49" fontId="28" fillId="0" borderId="10" xfId="38" applyNumberFormat="1" applyFont="1" applyBorder="1" applyAlignment="1">
      <alignment vertical="center" wrapText="1" readingOrder="1"/>
    </xf>
    <xf numFmtId="49" fontId="28" fillId="0" borderId="10" xfId="38" applyNumberFormat="1" applyFont="1" applyBorder="1" applyAlignment="1">
      <alignment horizontal="center" vertical="center" wrapText="1" readingOrder="1"/>
    </xf>
    <xf numFmtId="1" fontId="28" fillId="0" borderId="10" xfId="38" applyNumberFormat="1" applyFont="1" applyBorder="1" applyAlignment="1" applyProtection="1">
      <alignment horizontal="center" vertical="center"/>
      <protection locked="0"/>
    </xf>
    <xf numFmtId="165" fontId="28" fillId="0" borderId="10" xfId="44" applyFont="1" applyFill="1" applyBorder="1" applyAlignment="1">
      <alignment horizontal="center" vertical="center"/>
    </xf>
    <xf numFmtId="1" fontId="38" fillId="0" borderId="10" xfId="38" applyNumberFormat="1" applyFont="1" applyBorder="1" applyAlignment="1">
      <alignment horizontal="center" vertical="center"/>
    </xf>
    <xf numFmtId="1" fontId="38" fillId="0" borderId="10" xfId="38" applyNumberFormat="1" applyFont="1" applyBorder="1" applyAlignment="1">
      <alignment horizontal="center" vertical="center" readingOrder="1"/>
    </xf>
    <xf numFmtId="0" fontId="21" fillId="0" borderId="10" xfId="38" applyFont="1" applyBorder="1" applyAlignment="1">
      <alignment horizontal="center" vertical="center" wrapText="1" readingOrder="1"/>
    </xf>
    <xf numFmtId="0" fontId="21" fillId="0" borderId="15" xfId="0" applyFont="1" applyBorder="1" applyAlignment="1">
      <alignment horizontal="center"/>
    </xf>
    <xf numFmtId="0" fontId="21" fillId="0" borderId="15" xfId="0" applyFont="1" applyBorder="1" applyAlignment="1">
      <alignment horizontal="center" vertical="center"/>
    </xf>
    <xf numFmtId="0" fontId="35" fillId="0" borderId="0" xfId="0" applyFont="1" applyAlignment="1">
      <alignment vertical="top"/>
    </xf>
    <xf numFmtId="0" fontId="37" fillId="0" borderId="0" xfId="0" applyFont="1" applyAlignment="1">
      <alignment wrapText="1"/>
    </xf>
    <xf numFmtId="0" fontId="35" fillId="0" borderId="0" xfId="0" applyFont="1" applyAlignment="1">
      <alignment wrapText="1"/>
    </xf>
    <xf numFmtId="0" fontId="35" fillId="0" borderId="0" xfId="0" applyFont="1" applyAlignment="1">
      <alignment vertical="top" wrapText="1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vertical="center" wrapText="1"/>
    </xf>
    <xf numFmtId="0" fontId="50" fillId="0" borderId="0" xfId="0" applyFont="1" applyAlignment="1">
      <alignment vertical="top" wrapText="1"/>
    </xf>
    <xf numFmtId="0" fontId="37" fillId="0" borderId="0" xfId="0" applyFont="1" applyAlignment="1">
      <alignment vertical="top"/>
    </xf>
    <xf numFmtId="0" fontId="37" fillId="0" borderId="0" xfId="0" applyFont="1" applyAlignment="1">
      <alignment vertical="center"/>
    </xf>
    <xf numFmtId="0" fontId="37" fillId="0" borderId="0" xfId="0" applyFont="1" applyAlignment="1">
      <alignment vertical="top" wrapText="1"/>
    </xf>
    <xf numFmtId="0" fontId="37" fillId="0" borderId="0" xfId="0" applyFont="1" applyAlignment="1">
      <alignment vertical="center" wrapText="1"/>
    </xf>
    <xf numFmtId="0" fontId="50" fillId="0" borderId="0" xfId="0" applyFont="1" applyAlignment="1">
      <alignment vertical="top"/>
    </xf>
    <xf numFmtId="0" fontId="39" fillId="0" borderId="0" xfId="0" applyFont="1" applyAlignment="1">
      <alignment vertical="center"/>
    </xf>
    <xf numFmtId="165" fontId="53" fillId="0" borderId="0" xfId="44" applyFont="1" applyFill="1" applyAlignment="1">
      <alignment horizontal="center" vertical="center"/>
    </xf>
    <xf numFmtId="165" fontId="53" fillId="0" borderId="10" xfId="44" applyFont="1" applyFill="1" applyBorder="1" applyAlignment="1" applyProtection="1">
      <alignment horizontal="center" vertical="center" wrapText="1"/>
      <protection locked="0"/>
    </xf>
    <xf numFmtId="165" fontId="53" fillId="20" borderId="10" xfId="44" applyFont="1" applyFill="1" applyBorder="1" applyAlignment="1">
      <alignment horizontal="center" vertical="center"/>
    </xf>
    <xf numFmtId="165" fontId="53" fillId="0" borderId="10" xfId="44" applyFont="1" applyFill="1" applyBorder="1" applyAlignment="1">
      <alignment horizontal="center" vertical="center"/>
    </xf>
    <xf numFmtId="165" fontId="53" fillId="18" borderId="10" xfId="44" applyFont="1" applyFill="1" applyBorder="1" applyAlignment="1">
      <alignment horizontal="center" vertical="center"/>
    </xf>
    <xf numFmtId="165" fontId="53" fillId="0" borderId="10" xfId="44" applyFont="1" applyFill="1" applyBorder="1" applyAlignment="1">
      <alignment horizontal="center" vertical="center" wrapText="1"/>
    </xf>
    <xf numFmtId="0" fontId="37" fillId="0" borderId="0" xfId="0" applyFont="1"/>
    <xf numFmtId="0" fontId="35" fillId="0" borderId="0" xfId="0" applyFont="1" applyAlignment="1">
      <alignment vertical="center"/>
    </xf>
    <xf numFmtId="1" fontId="21" fillId="0" borderId="23" xfId="38" applyNumberFormat="1" applyFont="1" applyBorder="1" applyAlignment="1">
      <alignment horizontal="center" vertical="center"/>
    </xf>
    <xf numFmtId="1" fontId="21" fillId="0" borderId="23" xfId="38" applyNumberFormat="1" applyFont="1" applyBorder="1" applyAlignment="1">
      <alignment horizontal="center" vertical="center" readingOrder="1"/>
    </xf>
    <xf numFmtId="0" fontId="21" fillId="0" borderId="23" xfId="38" applyFont="1" applyBorder="1" applyAlignment="1">
      <alignment vertical="center" wrapText="1" readingOrder="1"/>
    </xf>
    <xf numFmtId="49" fontId="21" fillId="0" borderId="23" xfId="38" applyNumberFormat="1" applyFont="1" applyBorder="1" applyAlignment="1">
      <alignment vertical="center" wrapText="1" readingOrder="1"/>
    </xf>
    <xf numFmtId="1" fontId="21" fillId="0" borderId="23" xfId="38" applyNumberFormat="1" applyFont="1" applyBorder="1" applyAlignment="1" applyProtection="1">
      <alignment horizontal="center" vertical="center"/>
      <protection locked="0"/>
    </xf>
    <xf numFmtId="165" fontId="53" fillId="0" borderId="23" xfId="44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readingOrder="1"/>
    </xf>
    <xf numFmtId="0" fontId="24" fillId="0" borderId="22" xfId="0" applyFont="1" applyBorder="1" applyAlignment="1">
      <alignment vertical="center" wrapText="1" readingOrder="1"/>
    </xf>
    <xf numFmtId="0" fontId="24" fillId="0" borderId="22" xfId="0" applyFont="1" applyBorder="1" applyAlignment="1">
      <alignment vertical="center" readingOrder="1"/>
    </xf>
    <xf numFmtId="1" fontId="21" fillId="0" borderId="22" xfId="0" applyNumberFormat="1" applyFont="1" applyBorder="1" applyAlignment="1" applyProtection="1">
      <alignment horizontal="center" vertical="center"/>
      <protection locked="0"/>
    </xf>
    <xf numFmtId="165" fontId="53" fillId="0" borderId="22" xfId="44" applyFont="1" applyFill="1" applyBorder="1" applyAlignment="1">
      <alignment horizontal="center" vertical="center"/>
    </xf>
    <xf numFmtId="165" fontId="21" fillId="0" borderId="23" xfId="44" applyFont="1" applyBorder="1" applyAlignment="1">
      <alignment horizontal="center" vertical="center"/>
    </xf>
    <xf numFmtId="165" fontId="53" fillId="0" borderId="23" xfId="44" applyFont="1" applyBorder="1" applyAlignment="1">
      <alignment horizontal="center" vertical="center"/>
    </xf>
    <xf numFmtId="165" fontId="53" fillId="0" borderId="22" xfId="44" applyFont="1" applyBorder="1" applyAlignment="1">
      <alignment horizontal="center" vertical="center"/>
    </xf>
    <xf numFmtId="0" fontId="24" fillId="0" borderId="28" xfId="0" applyFont="1" applyBorder="1" applyAlignment="1">
      <alignment vertical="center" wrapText="1" readingOrder="1"/>
    </xf>
    <xf numFmtId="0" fontId="25" fillId="0" borderId="23" xfId="0" applyFont="1" applyBorder="1" applyAlignment="1">
      <alignment horizontal="left" vertical="center" wrapText="1" readingOrder="1"/>
    </xf>
    <xf numFmtId="0" fontId="35" fillId="0" borderId="28" xfId="0" applyFont="1" applyBorder="1" applyAlignment="1">
      <alignment wrapText="1" readingOrder="1"/>
    </xf>
    <xf numFmtId="0" fontId="21" fillId="0" borderId="28" xfId="0" applyFont="1" applyBorder="1"/>
    <xf numFmtId="0" fontId="28" fillId="0" borderId="28" xfId="0" applyFont="1" applyBorder="1" applyAlignment="1">
      <alignment wrapText="1" readingOrder="1"/>
    </xf>
    <xf numFmtId="165" fontId="53" fillId="0" borderId="28" xfId="44" applyFont="1" applyFill="1" applyBorder="1" applyAlignment="1">
      <alignment horizontal="center" vertical="center"/>
    </xf>
    <xf numFmtId="165" fontId="21" fillId="0" borderId="43" xfId="44" applyFont="1" applyFill="1" applyBorder="1" applyAlignment="1">
      <alignment horizontal="center" vertical="center"/>
    </xf>
    <xf numFmtId="0" fontId="53" fillId="0" borderId="28" xfId="0" applyFont="1" applyBorder="1" applyAlignment="1">
      <alignment wrapText="1"/>
    </xf>
    <xf numFmtId="165" fontId="21" fillId="0" borderId="28" xfId="44" applyFont="1" applyFill="1" applyBorder="1" applyAlignment="1">
      <alignment horizontal="center" vertical="center"/>
    </xf>
    <xf numFmtId="0" fontId="35" fillId="0" borderId="31" xfId="0" applyFont="1" applyBorder="1" applyAlignment="1">
      <alignment wrapText="1" readingOrder="1"/>
    </xf>
    <xf numFmtId="1" fontId="21" fillId="0" borderId="28" xfId="0" applyNumberFormat="1" applyFont="1" applyBorder="1" applyAlignment="1" applyProtection="1">
      <alignment horizontal="center" vertical="center"/>
      <protection locked="0"/>
    </xf>
    <xf numFmtId="0" fontId="21" fillId="0" borderId="28" xfId="0" applyFont="1" applyBorder="1" applyAlignment="1">
      <alignment wrapText="1" readingOrder="1"/>
    </xf>
    <xf numFmtId="0" fontId="25" fillId="0" borderId="21" xfId="0" applyFont="1" applyBorder="1" applyAlignment="1">
      <alignment horizontal="center" vertical="center" wrapText="1" readingOrder="1"/>
    </xf>
    <xf numFmtId="1" fontId="21" fillId="0" borderId="22" xfId="38" applyNumberFormat="1" applyFont="1" applyBorder="1" applyAlignment="1" applyProtection="1">
      <alignment horizontal="center" vertical="center"/>
      <protection locked="0"/>
    </xf>
    <xf numFmtId="49" fontId="21" fillId="0" borderId="28" xfId="38" applyNumberFormat="1" applyFont="1" applyBorder="1" applyAlignment="1">
      <alignment vertical="center" wrapText="1" readingOrder="1"/>
    </xf>
    <xf numFmtId="0" fontId="35" fillId="0" borderId="28" xfId="0" applyFont="1" applyBorder="1" applyAlignment="1">
      <alignment wrapText="1"/>
    </xf>
    <xf numFmtId="49" fontId="21" fillId="0" borderId="28" xfId="38" applyNumberFormat="1" applyFont="1" applyBorder="1"/>
    <xf numFmtId="1" fontId="21" fillId="0" borderId="28" xfId="38" applyNumberFormat="1" applyFont="1" applyBorder="1" applyAlignment="1" applyProtection="1">
      <alignment horizontal="center" vertical="center"/>
      <protection locked="0"/>
    </xf>
    <xf numFmtId="0" fontId="35" fillId="0" borderId="32" xfId="0" applyFont="1" applyBorder="1" applyAlignment="1">
      <alignment vertical="top" wrapText="1"/>
    </xf>
    <xf numFmtId="0" fontId="35" fillId="0" borderId="32" xfId="0" applyFont="1" applyBorder="1" applyAlignment="1">
      <alignment vertical="top"/>
    </xf>
    <xf numFmtId="49" fontId="21" fillId="0" borderId="32" xfId="38" applyNumberFormat="1" applyFont="1" applyBorder="1" applyAlignment="1">
      <alignment vertical="center" wrapText="1" readingOrder="1"/>
    </xf>
    <xf numFmtId="49" fontId="21" fillId="0" borderId="32" xfId="38" applyNumberFormat="1" applyFont="1" applyBorder="1" applyAlignment="1">
      <alignment horizontal="center" vertical="center" wrapText="1" readingOrder="1"/>
    </xf>
    <xf numFmtId="0" fontId="35" fillId="0" borderId="32" xfId="0" applyFont="1" applyBorder="1" applyAlignment="1">
      <alignment wrapText="1"/>
    </xf>
    <xf numFmtId="165" fontId="53" fillId="0" borderId="32" xfId="44" applyFont="1" applyFill="1" applyBorder="1" applyAlignment="1">
      <alignment horizontal="center" vertical="center"/>
    </xf>
    <xf numFmtId="0" fontId="24" fillId="0" borderId="29" xfId="0" applyFont="1" applyBorder="1" applyAlignment="1">
      <alignment vertical="center" readingOrder="1"/>
    </xf>
    <xf numFmtId="1" fontId="21" fillId="0" borderId="29" xfId="0" applyNumberFormat="1" applyFont="1" applyBorder="1" applyAlignment="1" applyProtection="1">
      <alignment horizontal="center" vertical="center"/>
      <protection locked="0"/>
    </xf>
    <xf numFmtId="165" fontId="53" fillId="0" borderId="29" xfId="44" applyFont="1" applyFill="1" applyBorder="1" applyAlignment="1">
      <alignment horizontal="center" vertical="center"/>
    </xf>
    <xf numFmtId="165" fontId="21" fillId="19" borderId="29" xfId="44" applyFont="1" applyFill="1" applyBorder="1" applyAlignment="1">
      <alignment horizontal="center" vertical="center"/>
    </xf>
    <xf numFmtId="0" fontId="55" fillId="22" borderId="28" xfId="0" applyFont="1" applyFill="1" applyBorder="1"/>
    <xf numFmtId="165" fontId="21" fillId="0" borderId="28" xfId="44" applyFont="1" applyBorder="1" applyAlignment="1">
      <alignment horizontal="center" vertical="center"/>
    </xf>
    <xf numFmtId="0" fontId="39" fillId="0" borderId="0" xfId="0" applyFont="1" applyAlignment="1">
      <alignment vertical="center" wrapText="1"/>
    </xf>
    <xf numFmtId="0" fontId="21" fillId="0" borderId="28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49" fontId="21" fillId="0" borderId="28" xfId="38" applyNumberFormat="1" applyFont="1" applyBorder="1" applyAlignment="1">
      <alignment horizontal="center"/>
    </xf>
    <xf numFmtId="0" fontId="56" fillId="0" borderId="0" xfId="0" applyFont="1" applyAlignment="1">
      <alignment wrapText="1"/>
    </xf>
    <xf numFmtId="0" fontId="46" fillId="0" borderId="0" xfId="0" applyFont="1" applyAlignment="1">
      <alignment vertical="center" wrapText="1"/>
    </xf>
    <xf numFmtId="0" fontId="32" fillId="23" borderId="18" xfId="0" applyFont="1" applyFill="1" applyBorder="1" applyAlignment="1">
      <alignment horizontal="left" vertical="center" wrapText="1"/>
    </xf>
    <xf numFmtId="3" fontId="32" fillId="0" borderId="18" xfId="0" applyNumberFormat="1" applyFont="1" applyBorder="1" applyAlignment="1">
      <alignment horizontal="left" vertical="center" wrapText="1"/>
    </xf>
    <xf numFmtId="0" fontId="59" fillId="0" borderId="0" xfId="0" applyFont="1"/>
    <xf numFmtId="0" fontId="59" fillId="0" borderId="0" xfId="0" applyFont="1" applyAlignment="1">
      <alignment wrapText="1"/>
    </xf>
    <xf numFmtId="0" fontId="0" fillId="0" borderId="0" xfId="0" applyAlignment="1">
      <alignment wrapText="1"/>
    </xf>
    <xf numFmtId="0" fontId="49" fillId="0" borderId="0" xfId="0" applyFont="1" applyAlignment="1">
      <alignment wrapText="1"/>
    </xf>
    <xf numFmtId="0" fontId="28" fillId="0" borderId="10" xfId="0" applyFont="1" applyBorder="1" applyAlignment="1">
      <alignment horizontal="left" vertical="center" wrapText="1" readingOrder="1"/>
    </xf>
    <xf numFmtId="0" fontId="31" fillId="0" borderId="10" xfId="0" applyFont="1" applyBorder="1" applyAlignment="1">
      <alignment vertical="center" readingOrder="1"/>
    </xf>
    <xf numFmtId="0" fontId="31" fillId="0" borderId="10" xfId="0" applyFont="1" applyBorder="1" applyAlignment="1">
      <alignment vertical="center" wrapText="1" readingOrder="1"/>
    </xf>
    <xf numFmtId="1" fontId="28" fillId="0" borderId="10" xfId="0" applyNumberFormat="1" applyFont="1" applyBorder="1" applyAlignment="1" applyProtection="1">
      <alignment horizontal="center" vertical="center"/>
      <protection locked="0"/>
    </xf>
    <xf numFmtId="0" fontId="32" fillId="23" borderId="28" xfId="0" applyFont="1" applyFill="1" applyBorder="1" applyAlignment="1">
      <alignment horizontal="left" vertical="center" wrapText="1"/>
    </xf>
    <xf numFmtId="0" fontId="32" fillId="23" borderId="30" xfId="0" applyFont="1" applyFill="1" applyBorder="1" applyAlignment="1">
      <alignment horizontal="center" vertical="center" wrapText="1"/>
    </xf>
    <xf numFmtId="1" fontId="21" fillId="0" borderId="28" xfId="0" applyNumberFormat="1" applyFont="1" applyBorder="1" applyAlignment="1">
      <alignment horizontal="center" vertical="center"/>
    </xf>
    <xf numFmtId="0" fontId="21" fillId="0" borderId="28" xfId="0" applyFont="1" applyBorder="1" applyAlignment="1">
      <alignment vertical="center" readingOrder="1"/>
    </xf>
    <xf numFmtId="0" fontId="24" fillId="0" borderId="23" xfId="0" applyFont="1" applyBorder="1" applyAlignment="1">
      <alignment horizontal="center" vertical="center" readingOrder="1"/>
    </xf>
    <xf numFmtId="165" fontId="53" fillId="0" borderId="30" xfId="44" applyFont="1" applyFill="1" applyBorder="1" applyAlignment="1">
      <alignment horizontal="center" vertical="center"/>
    </xf>
    <xf numFmtId="165" fontId="53" fillId="0" borderId="44" xfId="44" applyFont="1" applyFill="1" applyBorder="1" applyAlignment="1">
      <alignment horizontal="center" vertical="center"/>
    </xf>
    <xf numFmtId="165" fontId="53" fillId="0" borderId="40" xfId="44" applyFont="1" applyFill="1" applyBorder="1" applyAlignment="1">
      <alignment horizontal="center" vertical="center"/>
    </xf>
    <xf numFmtId="0" fontId="25" fillId="0" borderId="43" xfId="0" applyFont="1" applyBorder="1" applyAlignment="1">
      <alignment horizontal="center" vertical="center" wrapText="1" readingOrder="1"/>
    </xf>
    <xf numFmtId="0" fontId="24" fillId="0" borderId="45" xfId="0" applyFont="1" applyBorder="1" applyAlignment="1">
      <alignment vertical="center" wrapText="1" readingOrder="1"/>
    </xf>
    <xf numFmtId="0" fontId="21" fillId="20" borderId="10" xfId="0" applyFont="1" applyFill="1" applyBorder="1" applyAlignment="1">
      <alignment horizontal="center" vertical="center" wrapText="1" readingOrder="1"/>
    </xf>
    <xf numFmtId="0" fontId="60" fillId="0" borderId="0" xfId="0" applyFont="1" applyAlignment="1">
      <alignment wrapText="1"/>
    </xf>
    <xf numFmtId="1" fontId="21" fillId="0" borderId="46" xfId="38" applyNumberFormat="1" applyFont="1" applyBorder="1" applyAlignment="1">
      <alignment horizontal="center" vertical="center"/>
    </xf>
    <xf numFmtId="1" fontId="21" fillId="0" borderId="47" xfId="38" applyNumberFormat="1" applyFont="1" applyBorder="1" applyAlignment="1">
      <alignment horizontal="center" vertical="center"/>
    </xf>
    <xf numFmtId="0" fontId="61" fillId="0" borderId="0" xfId="0" applyFont="1" applyAlignment="1">
      <alignment wrapText="1"/>
    </xf>
    <xf numFmtId="0" fontId="62" fillId="0" borderId="10" xfId="38" applyFont="1" applyBorder="1" applyAlignment="1">
      <alignment vertical="center" wrapText="1" readingOrder="1"/>
    </xf>
    <xf numFmtId="1" fontId="62" fillId="0" borderId="10" xfId="38" applyNumberFormat="1" applyFont="1" applyBorder="1" applyAlignment="1">
      <alignment horizontal="center" vertical="center"/>
    </xf>
    <xf numFmtId="1" fontId="62" fillId="0" borderId="10" xfId="38" applyNumberFormat="1" applyFont="1" applyBorder="1" applyAlignment="1">
      <alignment horizontal="center" vertical="center" readingOrder="1"/>
    </xf>
    <xf numFmtId="1" fontId="21" fillId="0" borderId="10" xfId="38" applyNumberFormat="1" applyFont="1" applyBorder="1" applyAlignment="1" applyProtection="1">
      <alignment horizontal="center" vertical="center" wrapText="1"/>
      <protection locked="0"/>
    </xf>
    <xf numFmtId="49" fontId="37" fillId="0" borderId="10" xfId="38" applyNumberFormat="1" applyFont="1" applyBorder="1" applyAlignment="1">
      <alignment horizontal="center" vertical="center" wrapText="1" readingOrder="1"/>
    </xf>
    <xf numFmtId="1" fontId="37" fillId="0" borderId="10" xfId="38" applyNumberFormat="1" applyFont="1" applyBorder="1" applyAlignment="1" applyProtection="1">
      <alignment horizontal="center" vertical="center" wrapText="1"/>
      <protection locked="0"/>
    </xf>
    <xf numFmtId="0" fontId="24" fillId="0" borderId="28" xfId="0" applyFont="1" applyBorder="1" applyAlignment="1">
      <alignment horizontal="center" vertical="center" readingOrder="1"/>
    </xf>
    <xf numFmtId="0" fontId="21" fillId="0" borderId="28" xfId="0" applyFont="1" applyBorder="1" applyAlignment="1">
      <alignment readingOrder="1"/>
    </xf>
    <xf numFmtId="0" fontId="21" fillId="0" borderId="28" xfId="0" applyFont="1" applyBorder="1" applyAlignment="1">
      <alignment vertical="top" wrapText="1" readingOrder="1"/>
    </xf>
    <xf numFmtId="165" fontId="21" fillId="19" borderId="30" xfId="44" applyFont="1" applyFill="1" applyBorder="1" applyAlignment="1">
      <alignment horizontal="center" vertical="center"/>
    </xf>
    <xf numFmtId="165" fontId="21" fillId="19" borderId="40" xfId="44" applyFont="1" applyFill="1" applyBorder="1" applyAlignment="1">
      <alignment horizontal="center" vertical="center"/>
    </xf>
    <xf numFmtId="0" fontId="55" fillId="0" borderId="0" xfId="45" applyFont="1"/>
    <xf numFmtId="1" fontId="63" fillId="0" borderId="10" xfId="38" applyNumberFormat="1" applyFont="1" applyBorder="1" applyAlignment="1">
      <alignment horizontal="center" vertical="center"/>
    </xf>
    <xf numFmtId="1" fontId="63" fillId="0" borderId="10" xfId="38" applyNumberFormat="1" applyFont="1" applyBorder="1" applyAlignment="1">
      <alignment horizontal="center" vertical="center" readingOrder="1"/>
    </xf>
    <xf numFmtId="0" fontId="63" fillId="0" borderId="10" xfId="38" applyFont="1" applyBorder="1" applyAlignment="1">
      <alignment vertical="center" wrapText="1" readingOrder="1"/>
    </xf>
    <xf numFmtId="0" fontId="65" fillId="0" borderId="0" xfId="0" applyFont="1" applyAlignment="1">
      <alignment wrapText="1"/>
    </xf>
    <xf numFmtId="0" fontId="61" fillId="0" borderId="0" xfId="0" applyFont="1"/>
    <xf numFmtId="49" fontId="37" fillId="0" borderId="10" xfId="38" applyNumberFormat="1" applyFont="1" applyBorder="1" applyAlignment="1">
      <alignment vertical="center" wrapText="1" readingOrder="1"/>
    </xf>
    <xf numFmtId="0" fontId="35" fillId="0" borderId="13" xfId="0" applyFont="1" applyBorder="1"/>
    <xf numFmtId="49" fontId="62" fillId="0" borderId="10" xfId="38" applyNumberFormat="1" applyFont="1" applyBorder="1" applyAlignment="1">
      <alignment vertical="center" wrapText="1" readingOrder="1"/>
    </xf>
    <xf numFmtId="49" fontId="63" fillId="0" borderId="10" xfId="38" applyNumberFormat="1" applyFont="1" applyBorder="1" applyAlignment="1">
      <alignment vertical="center" wrapText="1" readingOrder="1"/>
    </xf>
    <xf numFmtId="0" fontId="64" fillId="0" borderId="0" xfId="0" applyFont="1"/>
    <xf numFmtId="0" fontId="66" fillId="0" borderId="10" xfId="0" applyFont="1" applyBorder="1" applyAlignment="1">
      <alignment vertical="center" wrapText="1" readingOrder="1"/>
    </xf>
    <xf numFmtId="1" fontId="37" fillId="0" borderId="10" xfId="0" applyNumberFormat="1" applyFont="1" applyBorder="1" applyAlignment="1" applyProtection="1">
      <alignment horizontal="center" vertical="center"/>
      <protection locked="0"/>
    </xf>
    <xf numFmtId="0" fontId="66" fillId="0" borderId="10" xfId="0" applyFont="1" applyBorder="1" applyAlignment="1">
      <alignment vertical="center" readingOrder="1"/>
    </xf>
    <xf numFmtId="0" fontId="67" fillId="0" borderId="10" xfId="0" applyFont="1" applyBorder="1" applyAlignment="1">
      <alignment vertical="center" wrapText="1" readingOrder="1"/>
    </xf>
    <xf numFmtId="0" fontId="67" fillId="0" borderId="10" xfId="0" applyFont="1" applyBorder="1" applyAlignment="1">
      <alignment vertical="center" readingOrder="1"/>
    </xf>
    <xf numFmtId="0" fontId="59" fillId="0" borderId="28" xfId="0" applyFont="1" applyBorder="1" applyAlignment="1">
      <alignment wrapText="1"/>
    </xf>
    <xf numFmtId="49" fontId="21" fillId="0" borderId="43" xfId="38" applyNumberFormat="1" applyFont="1" applyBorder="1" applyAlignment="1">
      <alignment vertical="center" wrapText="1" readingOrder="1"/>
    </xf>
    <xf numFmtId="0" fontId="37" fillId="0" borderId="28" xfId="0" applyFont="1" applyBorder="1"/>
    <xf numFmtId="1" fontId="37" fillId="0" borderId="10" xfId="38" applyNumberFormat="1" applyFont="1" applyBorder="1" applyAlignment="1" applyProtection="1">
      <alignment horizontal="center" vertical="center"/>
      <protection locked="0"/>
    </xf>
    <xf numFmtId="165" fontId="37" fillId="0" borderId="10" xfId="44" applyFont="1" applyFill="1" applyBorder="1" applyAlignment="1">
      <alignment horizontal="center" vertical="center"/>
    </xf>
    <xf numFmtId="0" fontId="61" fillId="0" borderId="28" xfId="0" applyFont="1" applyBorder="1" applyAlignment="1">
      <alignment wrapText="1"/>
    </xf>
    <xf numFmtId="0" fontId="37" fillId="0" borderId="28" xfId="0" applyFont="1" applyBorder="1" applyAlignment="1">
      <alignment wrapText="1"/>
    </xf>
    <xf numFmtId="49" fontId="37" fillId="0" borderId="28" xfId="38" applyNumberFormat="1" applyFont="1" applyBorder="1" applyAlignment="1">
      <alignment vertical="center" wrapText="1" readingOrder="1"/>
    </xf>
    <xf numFmtId="49" fontId="37" fillId="0" borderId="28" xfId="38" applyNumberFormat="1" applyFont="1" applyBorder="1" applyAlignment="1">
      <alignment horizontal="center" vertical="center" wrapText="1" readingOrder="1"/>
    </xf>
    <xf numFmtId="1" fontId="37" fillId="0" borderId="28" xfId="38" applyNumberFormat="1" applyFont="1" applyBorder="1" applyAlignment="1" applyProtection="1">
      <alignment horizontal="center" vertical="center"/>
      <protection locked="0"/>
    </xf>
    <xf numFmtId="165" fontId="37" fillId="0" borderId="28" xfId="44" applyFont="1" applyFill="1" applyBorder="1" applyAlignment="1">
      <alignment horizontal="center" vertical="center"/>
    </xf>
    <xf numFmtId="0" fontId="0" fillId="0" borderId="28" xfId="0" applyBorder="1" applyAlignment="1">
      <alignment wrapText="1"/>
    </xf>
    <xf numFmtId="1" fontId="37" fillId="0" borderId="28" xfId="38" applyNumberFormat="1" applyFont="1" applyBorder="1" applyAlignment="1" applyProtection="1">
      <alignment horizontal="center" vertical="center" wrapText="1"/>
      <protection locked="0"/>
    </xf>
    <xf numFmtId="165" fontId="37" fillId="0" borderId="43" xfId="44" applyFont="1" applyFill="1" applyBorder="1" applyAlignment="1">
      <alignment horizontal="center" vertical="center"/>
    </xf>
    <xf numFmtId="0" fontId="37" fillId="0" borderId="32" xfId="0" applyFont="1" applyBorder="1"/>
    <xf numFmtId="0" fontId="59" fillId="0" borderId="32" xfId="0" applyFont="1" applyBorder="1" applyAlignment="1">
      <alignment wrapText="1"/>
    </xf>
    <xf numFmtId="49" fontId="21" fillId="0" borderId="27" xfId="38" applyNumberFormat="1" applyFont="1" applyBorder="1" applyAlignment="1">
      <alignment vertical="center" wrapText="1" readingOrder="1"/>
    </xf>
    <xf numFmtId="0" fontId="61" fillId="0" borderId="28" xfId="0" applyFont="1" applyBorder="1"/>
    <xf numFmtId="0" fontId="25" fillId="0" borderId="43" xfId="0" applyFont="1" applyBorder="1" applyAlignment="1">
      <alignment vertical="center" wrapText="1" readingOrder="1"/>
    </xf>
    <xf numFmtId="49" fontId="37" fillId="0" borderId="43" xfId="38" applyNumberFormat="1" applyFont="1" applyBorder="1" applyAlignment="1">
      <alignment vertical="center" wrapText="1" readingOrder="1"/>
    </xf>
    <xf numFmtId="0" fontId="37" fillId="0" borderId="0" xfId="0" applyFont="1" applyAlignment="1">
      <alignment vertical="center" wrapText="1" readingOrder="1"/>
    </xf>
    <xf numFmtId="1" fontId="37" fillId="0" borderId="0" xfId="0" applyNumberFormat="1" applyFont="1" applyAlignment="1" applyProtection="1">
      <alignment horizontal="center" vertical="center"/>
      <protection locked="0"/>
    </xf>
    <xf numFmtId="165" fontId="37" fillId="0" borderId="0" xfId="44" applyFont="1" applyFill="1" applyAlignment="1">
      <alignment horizontal="center" vertical="center"/>
    </xf>
    <xf numFmtId="0" fontId="32" fillId="0" borderId="28" xfId="0" applyFont="1" applyBorder="1" applyAlignment="1">
      <alignment wrapText="1"/>
    </xf>
    <xf numFmtId="0" fontId="61" fillId="24" borderId="28" xfId="0" applyFont="1" applyFill="1" applyBorder="1" applyAlignment="1">
      <alignment wrapText="1" readingOrder="1"/>
    </xf>
    <xf numFmtId="0" fontId="25" fillId="0" borderId="28" xfId="0" applyFont="1" applyBorder="1" applyAlignment="1">
      <alignment horizontal="left" vertical="center" wrapText="1" readingOrder="1"/>
    </xf>
    <xf numFmtId="0" fontId="24" fillId="0" borderId="45" xfId="0" applyFont="1" applyBorder="1" applyAlignment="1">
      <alignment vertical="center" readingOrder="1"/>
    </xf>
    <xf numFmtId="49" fontId="21" fillId="0" borderId="28" xfId="38" applyNumberFormat="1" applyFont="1" applyBorder="1" applyAlignment="1">
      <alignment wrapText="1"/>
    </xf>
    <xf numFmtId="0" fontId="49" fillId="0" borderId="28" xfId="0" applyFont="1" applyBorder="1"/>
    <xf numFmtId="0" fontId="24" fillId="0" borderId="22" xfId="0" applyFont="1" applyBorder="1" applyAlignment="1">
      <alignment horizontal="center" vertical="center" wrapText="1" readingOrder="1"/>
    </xf>
    <xf numFmtId="4" fontId="68" fillId="0" borderId="18" xfId="0" applyNumberFormat="1" applyFont="1" applyBorder="1" applyAlignment="1">
      <alignment horizontal="center" vertical="center"/>
    </xf>
    <xf numFmtId="2" fontId="69" fillId="0" borderId="0" xfId="0" applyNumberFormat="1" applyFont="1"/>
    <xf numFmtId="4" fontId="57" fillId="0" borderId="18" xfId="44" applyNumberFormat="1" applyFont="1" applyFill="1" applyBorder="1" applyAlignment="1">
      <alignment horizontal="center" vertical="center"/>
    </xf>
    <xf numFmtId="0" fontId="37" fillId="0" borderId="18" xfId="0" applyFont="1" applyBorder="1" applyAlignment="1">
      <alignment horizontal="left" vertical="center" wrapText="1"/>
    </xf>
    <xf numFmtId="4" fontId="70" fillId="0" borderId="16" xfId="0" applyNumberFormat="1" applyFont="1" applyBorder="1" applyAlignment="1">
      <alignment horizontal="center" vertical="center"/>
    </xf>
    <xf numFmtId="0" fontId="30" fillId="21" borderId="16" xfId="0" applyFont="1" applyFill="1" applyBorder="1" applyAlignment="1">
      <alignment horizontal="left" vertical="center" wrapText="1"/>
    </xf>
    <xf numFmtId="0" fontId="37" fillId="0" borderId="18" xfId="0" applyFont="1" applyBorder="1" applyAlignment="1">
      <alignment vertical="center" wrapText="1"/>
    </xf>
    <xf numFmtId="4" fontId="71" fillId="0" borderId="18" xfId="44" applyNumberFormat="1" applyFont="1" applyFill="1" applyBorder="1" applyAlignment="1">
      <alignment horizontal="center" vertical="center"/>
    </xf>
    <xf numFmtId="0" fontId="21" fillId="0" borderId="0" xfId="0" applyFont="1" applyAlignment="1">
      <alignment wrapText="1" readingOrder="1"/>
    </xf>
    <xf numFmtId="165" fontId="58" fillId="0" borderId="50" xfId="44" applyFont="1" applyBorder="1" applyAlignment="1">
      <alignment vertical="top" wrapText="1"/>
    </xf>
    <xf numFmtId="0" fontId="21" fillId="0" borderId="11" xfId="0" applyFont="1" applyBorder="1" applyAlignment="1">
      <alignment vertical="center" wrapText="1" readingOrder="1"/>
    </xf>
    <xf numFmtId="2" fontId="21" fillId="0" borderId="10" xfId="38" applyNumberFormat="1" applyFont="1" applyBorder="1" applyAlignment="1" applyProtection="1">
      <alignment horizontal="center" vertical="center"/>
      <protection locked="0"/>
    </xf>
    <xf numFmtId="165" fontId="21" fillId="0" borderId="0" xfId="0" applyNumberFormat="1" applyFont="1"/>
    <xf numFmtId="2" fontId="21" fillId="0" borderId="10" xfId="38" applyNumberFormat="1" applyFont="1" applyBorder="1" applyAlignment="1" applyProtection="1">
      <alignment horizontal="right" vertical="center"/>
      <protection locked="0"/>
    </xf>
    <xf numFmtId="0" fontId="55" fillId="0" borderId="0" xfId="0" applyFont="1"/>
    <xf numFmtId="0" fontId="72" fillId="0" borderId="0" xfId="0" applyFont="1"/>
    <xf numFmtId="49" fontId="21" fillId="0" borderId="43" xfId="38" applyNumberFormat="1" applyFont="1" applyBorder="1" applyAlignment="1">
      <alignment horizontal="center" vertical="center" wrapText="1" readingOrder="1"/>
    </xf>
    <xf numFmtId="165" fontId="21" fillId="0" borderId="10" xfId="44" applyFont="1" applyFill="1" applyBorder="1" applyAlignment="1">
      <alignment vertical="center"/>
    </xf>
    <xf numFmtId="1" fontId="21" fillId="0" borderId="43" xfId="38" applyNumberFormat="1" applyFont="1" applyBorder="1" applyAlignment="1" applyProtection="1">
      <alignment horizontal="center" vertical="center"/>
      <protection locked="0"/>
    </xf>
    <xf numFmtId="0" fontId="24" fillId="0" borderId="44" xfId="0" applyFont="1" applyBorder="1" applyAlignment="1">
      <alignment vertical="center" wrapText="1" readingOrder="1"/>
    </xf>
    <xf numFmtId="0" fontId="24" fillId="0" borderId="27" xfId="0" applyFont="1" applyBorder="1" applyAlignment="1">
      <alignment vertical="center" wrapText="1" readingOrder="1"/>
    </xf>
    <xf numFmtId="0" fontId="25" fillId="0" borderId="22" xfId="0" applyFont="1" applyBorder="1" applyAlignment="1">
      <alignment horizontal="left" vertical="center" wrapText="1" readingOrder="1"/>
    </xf>
    <xf numFmtId="0" fontId="24" fillId="0" borderId="32" xfId="0" applyFont="1" applyBorder="1" applyAlignment="1">
      <alignment vertical="center" wrapText="1" readingOrder="1"/>
    </xf>
    <xf numFmtId="1" fontId="21" fillId="0" borderId="51" xfId="38" applyNumberFormat="1" applyFont="1" applyBorder="1" applyAlignment="1">
      <alignment horizontal="center" vertical="center" readingOrder="1"/>
    </xf>
    <xf numFmtId="1" fontId="21" fillId="0" borderId="52" xfId="38" applyNumberFormat="1" applyFont="1" applyBorder="1" applyAlignment="1">
      <alignment horizontal="center" vertical="center" readingOrder="1"/>
    </xf>
    <xf numFmtId="0" fontId="24" fillId="0" borderId="32" xfId="0" applyFont="1" applyBorder="1" applyAlignment="1">
      <alignment horizontal="center" vertical="center" readingOrder="1"/>
    </xf>
    <xf numFmtId="1" fontId="21" fillId="0" borderId="28" xfId="38" applyNumberFormat="1" applyFont="1" applyBorder="1" applyAlignment="1">
      <alignment horizontal="center" vertical="center"/>
    </xf>
    <xf numFmtId="1" fontId="21" fillId="0" borderId="53" xfId="38" applyNumberFormat="1" applyFont="1" applyBorder="1" applyAlignment="1">
      <alignment horizontal="center" vertical="center" readingOrder="1"/>
    </xf>
    <xf numFmtId="1" fontId="21" fillId="0" borderId="22" xfId="38" applyNumberFormat="1" applyFont="1" applyBorder="1" applyAlignment="1">
      <alignment horizontal="center" vertical="center"/>
    </xf>
    <xf numFmtId="1" fontId="21" fillId="0" borderId="54" xfId="38" applyNumberFormat="1" applyFont="1" applyBorder="1" applyAlignment="1">
      <alignment horizontal="center" vertical="center"/>
    </xf>
    <xf numFmtId="0" fontId="73" fillId="0" borderId="28" xfId="0" applyFont="1" applyBorder="1"/>
    <xf numFmtId="0" fontId="74" fillId="0" borderId="33" xfId="0" applyFont="1" applyBorder="1" applyAlignment="1">
      <alignment wrapText="1"/>
    </xf>
    <xf numFmtId="49" fontId="37" fillId="0" borderId="33" xfId="38" applyNumberFormat="1" applyFont="1" applyBorder="1" applyAlignment="1">
      <alignment horizontal="center" vertical="center" wrapText="1" readingOrder="1"/>
    </xf>
    <xf numFmtId="0" fontId="73" fillId="0" borderId="29" xfId="0" applyFont="1" applyBorder="1"/>
    <xf numFmtId="49" fontId="75" fillId="21" borderId="31" xfId="0" applyNumberFormat="1" applyFont="1" applyFill="1" applyBorder="1" applyAlignment="1">
      <alignment horizontal="center" vertical="center" wrapText="1"/>
    </xf>
    <xf numFmtId="49" fontId="37" fillId="0" borderId="38" xfId="38" applyNumberFormat="1" applyFont="1" applyBorder="1" applyAlignment="1">
      <alignment vertical="center" wrapText="1" readingOrder="1"/>
    </xf>
    <xf numFmtId="49" fontId="37" fillId="0" borderId="30" xfId="38" applyNumberFormat="1" applyFont="1" applyBorder="1" applyAlignment="1">
      <alignment horizontal="center" vertical="center" wrapText="1" readingOrder="1"/>
    </xf>
    <xf numFmtId="1" fontId="21" fillId="0" borderId="28" xfId="38" applyNumberFormat="1" applyFont="1" applyBorder="1" applyAlignment="1" applyProtection="1">
      <alignment horizontal="center" vertical="center" wrapText="1"/>
      <protection locked="0"/>
    </xf>
    <xf numFmtId="165" fontId="37" fillId="0" borderId="43" xfId="44" applyFont="1" applyFill="1" applyBorder="1" applyAlignment="1">
      <alignment horizontal="center" vertical="center" wrapText="1"/>
    </xf>
    <xf numFmtId="0" fontId="55" fillId="0" borderId="28" xfId="0" applyFont="1" applyBorder="1" applyAlignment="1">
      <alignment wrapText="1"/>
    </xf>
    <xf numFmtId="49" fontId="53" fillId="0" borderId="10" xfId="38" applyNumberFormat="1" applyFont="1" applyBorder="1" applyAlignment="1">
      <alignment vertical="center" wrapText="1" readingOrder="1"/>
    </xf>
    <xf numFmtId="49" fontId="53" fillId="0" borderId="10" xfId="38" applyNumberFormat="1" applyFont="1" applyBorder="1" applyAlignment="1">
      <alignment horizontal="center" vertical="center" wrapText="1" readingOrder="1"/>
    </xf>
    <xf numFmtId="0" fontId="55" fillId="0" borderId="0" xfId="45" applyFont="1" applyAlignment="1">
      <alignment wrapText="1"/>
    </xf>
    <xf numFmtId="0" fontId="60" fillId="0" borderId="0" xfId="0" applyFont="1"/>
    <xf numFmtId="0" fontId="63" fillId="0" borderId="55" xfId="0" applyFont="1" applyBorder="1" applyAlignment="1">
      <alignment wrapText="1" readingOrder="1"/>
    </xf>
    <xf numFmtId="1" fontId="21" fillId="0" borderId="10" xfId="0" applyNumberFormat="1" applyFont="1" applyBorder="1" applyAlignment="1" applyProtection="1">
      <alignment horizontal="center" vertical="center" wrapText="1"/>
      <protection locked="0"/>
    </xf>
    <xf numFmtId="0" fontId="26" fillId="0" borderId="10" xfId="38" applyFont="1" applyBorder="1" applyAlignment="1">
      <alignment vertical="center" wrapText="1" readingOrder="1"/>
    </xf>
    <xf numFmtId="0" fontId="22" fillId="0" borderId="10" xfId="0" applyFont="1" applyBorder="1" applyAlignment="1">
      <alignment vertical="center" wrapText="1" readingOrder="1"/>
    </xf>
    <xf numFmtId="0" fontId="24" fillId="0" borderId="10" xfId="0" applyFont="1" applyBorder="1" applyAlignment="1">
      <alignment horizontal="center" vertical="center" wrapText="1" readingOrder="1"/>
    </xf>
    <xf numFmtId="0" fontId="24" fillId="0" borderId="43" xfId="0" applyFont="1" applyBorder="1" applyAlignment="1">
      <alignment horizontal="center" vertical="center" wrapText="1" readingOrder="1"/>
    </xf>
    <xf numFmtId="0" fontId="24" fillId="0" borderId="29" xfId="0" applyFont="1" applyBorder="1" applyAlignment="1">
      <alignment horizontal="center" vertical="center" wrapText="1" readingOrder="1"/>
    </xf>
    <xf numFmtId="0" fontId="21" fillId="0" borderId="28" xfId="0" applyFont="1" applyBorder="1" applyAlignment="1">
      <alignment horizontal="center" vertical="center" wrapText="1" readingOrder="1"/>
    </xf>
    <xf numFmtId="0" fontId="24" fillId="0" borderId="23" xfId="0" applyFont="1" applyBorder="1" applyAlignment="1">
      <alignment horizontal="center" vertical="center" wrapText="1" readingOrder="1"/>
    </xf>
    <xf numFmtId="0" fontId="21" fillId="0" borderId="10" xfId="0" applyFont="1" applyBorder="1" applyAlignment="1">
      <alignment horizontal="center" vertical="center" wrapText="1" readingOrder="1"/>
    </xf>
    <xf numFmtId="0" fontId="76" fillId="0" borderId="10" xfId="0" applyFont="1" applyBorder="1" applyAlignment="1">
      <alignment horizontal="left" vertical="center" wrapText="1" readingOrder="1"/>
    </xf>
    <xf numFmtId="0" fontId="22" fillId="0" borderId="10" xfId="0" applyFont="1" applyBorder="1" applyAlignment="1">
      <alignment vertical="center" readingOrder="1"/>
    </xf>
    <xf numFmtId="3" fontId="32" fillId="0" borderId="0" xfId="0" applyNumberFormat="1" applyFont="1" applyAlignment="1">
      <alignment horizontal="left" vertical="center" wrapText="1"/>
    </xf>
    <xf numFmtId="49" fontId="21" fillId="0" borderId="0" xfId="38" applyNumberFormat="1" applyFont="1" applyAlignment="1">
      <alignment vertical="center" wrapText="1" readingOrder="1"/>
    </xf>
    <xf numFmtId="49" fontId="21" fillId="0" borderId="0" xfId="38" applyNumberFormat="1" applyFont="1" applyAlignment="1">
      <alignment horizontal="center" vertical="center" wrapText="1" readingOrder="1"/>
    </xf>
    <xf numFmtId="1" fontId="21" fillId="0" borderId="0" xfId="38" applyNumberFormat="1" applyFont="1" applyAlignment="1" applyProtection="1">
      <alignment horizontal="center" vertical="center"/>
      <protection locked="0"/>
    </xf>
    <xf numFmtId="165" fontId="53" fillId="0" borderId="0" xfId="44" applyFont="1" applyFill="1" applyBorder="1" applyAlignment="1">
      <alignment horizontal="center" vertical="center"/>
    </xf>
    <xf numFmtId="165" fontId="21" fillId="0" borderId="0" xfId="44" applyFont="1" applyFill="1" applyBorder="1" applyAlignment="1">
      <alignment horizontal="center" vertical="center"/>
    </xf>
    <xf numFmtId="0" fontId="67" fillId="0" borderId="10" xfId="0" applyFont="1" applyBorder="1" applyAlignment="1">
      <alignment horizontal="left" vertical="center" wrapText="1" readingOrder="1"/>
    </xf>
    <xf numFmtId="0" fontId="67" fillId="0" borderId="10" xfId="0" applyFont="1" applyBorder="1" applyAlignment="1">
      <alignment horizontal="center" vertical="center" wrapText="1" readingOrder="1"/>
    </xf>
    <xf numFmtId="0" fontId="65" fillId="0" borderId="0" xfId="0" applyFont="1"/>
    <xf numFmtId="165" fontId="21" fillId="0" borderId="28" xfId="44" applyFont="1" applyFill="1" applyBorder="1" applyAlignment="1">
      <alignment horizontal="center" vertical="center" wrapText="1"/>
    </xf>
    <xf numFmtId="165" fontId="37" fillId="0" borderId="10" xfId="44" applyFont="1" applyFill="1" applyBorder="1" applyAlignment="1">
      <alignment horizontal="center" vertical="center" wrapText="1"/>
    </xf>
    <xf numFmtId="0" fontId="28" fillId="0" borderId="11" xfId="0" applyFont="1" applyBorder="1" applyAlignment="1">
      <alignment vertical="center" wrapText="1" readingOrder="1"/>
    </xf>
    <xf numFmtId="2" fontId="21" fillId="0" borderId="10" xfId="44" applyNumberFormat="1" applyFont="1" applyFill="1" applyBorder="1" applyAlignment="1">
      <alignment horizontal="right" vertical="center"/>
    </xf>
    <xf numFmtId="1" fontId="21" fillId="0" borderId="0" xfId="38" applyNumberFormat="1" applyFont="1" applyAlignment="1">
      <alignment horizontal="center" vertical="center"/>
    </xf>
    <xf numFmtId="1" fontId="21" fillId="0" borderId="0" xfId="38" applyNumberFormat="1" applyFont="1" applyAlignment="1">
      <alignment horizontal="center" vertical="center" readingOrder="1"/>
    </xf>
    <xf numFmtId="0" fontId="37" fillId="0" borderId="0" xfId="0" applyFont="1" applyAlignment="1">
      <alignment wrapText="1" readingOrder="1"/>
    </xf>
    <xf numFmtId="0" fontId="77" fillId="0" borderId="0" xfId="0" applyFont="1" applyAlignment="1">
      <alignment wrapText="1"/>
    </xf>
    <xf numFmtId="0" fontId="59" fillId="0" borderId="28" xfId="0" applyFont="1" applyBorder="1"/>
    <xf numFmtId="0" fontId="60" fillId="0" borderId="28" xfId="0" applyFont="1" applyBorder="1" applyAlignment="1">
      <alignment wrapText="1"/>
    </xf>
    <xf numFmtId="1" fontId="21" fillId="0" borderId="40" xfId="38" applyNumberFormat="1" applyFont="1" applyBorder="1" applyAlignment="1">
      <alignment horizontal="center" vertical="center" readingOrder="1"/>
    </xf>
    <xf numFmtId="0" fontId="49" fillId="0" borderId="28" xfId="0" applyFont="1" applyBorder="1" applyAlignment="1">
      <alignment wrapText="1"/>
    </xf>
    <xf numFmtId="49" fontId="37" fillId="0" borderId="43" xfId="38" applyNumberFormat="1" applyFont="1" applyBorder="1" applyAlignment="1">
      <alignment horizontal="center" vertical="center" wrapText="1" readingOrder="1"/>
    </xf>
    <xf numFmtId="0" fontId="78" fillId="0" borderId="0" xfId="0" applyFont="1"/>
    <xf numFmtId="0" fontId="49" fillId="0" borderId="0" xfId="0" applyFont="1" applyAlignment="1">
      <alignment vertical="center"/>
    </xf>
    <xf numFmtId="0" fontId="79" fillId="0" borderId="28" xfId="0" applyFont="1" applyBorder="1" applyAlignment="1">
      <alignment vertical="top" wrapText="1"/>
    </xf>
    <xf numFmtId="0" fontId="80" fillId="24" borderId="0" xfId="0" applyFont="1" applyFill="1" applyAlignment="1">
      <alignment wrapText="1"/>
    </xf>
    <xf numFmtId="0" fontId="35" fillId="0" borderId="16" xfId="0" applyFont="1" applyBorder="1" applyAlignment="1">
      <alignment horizontal="center" vertical="center" wrapText="1"/>
    </xf>
    <xf numFmtId="1" fontId="81" fillId="0" borderId="10" xfId="38" applyNumberFormat="1" applyFont="1" applyBorder="1" applyAlignment="1">
      <alignment horizontal="center" vertical="center"/>
    </xf>
    <xf numFmtId="49" fontId="21" fillId="0" borderId="10" xfId="38" applyNumberFormat="1" applyFont="1" applyBorder="1" applyAlignment="1">
      <alignment horizontal="left" vertical="center" wrapText="1" readingOrder="1"/>
    </xf>
    <xf numFmtId="0" fontId="21" fillId="0" borderId="11" xfId="0" applyFont="1" applyBorder="1" applyAlignment="1">
      <alignment horizontal="center"/>
    </xf>
    <xf numFmtId="1" fontId="21" fillId="0" borderId="11" xfId="0" applyNumberFormat="1" applyFont="1" applyBorder="1" applyAlignment="1">
      <alignment horizontal="center"/>
    </xf>
    <xf numFmtId="164" fontId="21" fillId="0" borderId="11" xfId="0" applyNumberFormat="1" applyFont="1" applyBorder="1" applyAlignment="1">
      <alignment horizontal="right"/>
    </xf>
    <xf numFmtId="0" fontId="32" fillId="0" borderId="18" xfId="0" applyFont="1" applyBorder="1" applyAlignment="1">
      <alignment wrapText="1"/>
    </xf>
    <xf numFmtId="0" fontId="32" fillId="0" borderId="19" xfId="0" applyFont="1" applyBorder="1" applyAlignment="1">
      <alignment wrapText="1"/>
    </xf>
    <xf numFmtId="0" fontId="49" fillId="0" borderId="0" xfId="0" applyFont="1" applyAlignment="1">
      <alignment horizontal="left"/>
    </xf>
    <xf numFmtId="4" fontId="35" fillId="0" borderId="18" xfId="0" applyNumberFormat="1" applyFont="1" applyBorder="1" applyAlignment="1">
      <alignment horizontal="center" vertical="center"/>
    </xf>
    <xf numFmtId="0" fontId="75" fillId="21" borderId="16" xfId="0" applyFont="1" applyFill="1" applyBorder="1" applyAlignment="1">
      <alignment wrapText="1"/>
    </xf>
    <xf numFmtId="0" fontId="37" fillId="0" borderId="11" xfId="0" applyFont="1" applyBorder="1" applyAlignment="1">
      <alignment wrapText="1" readingOrder="1"/>
    </xf>
    <xf numFmtId="0" fontId="37" fillId="0" borderId="12" xfId="0" applyFont="1" applyBorder="1" applyAlignment="1">
      <alignment wrapText="1" readingOrder="1"/>
    </xf>
    <xf numFmtId="0" fontId="37" fillId="0" borderId="12" xfId="0" applyFont="1" applyBorder="1"/>
    <xf numFmtId="0" fontId="35" fillId="0" borderId="19" xfId="0" applyFont="1" applyBorder="1" applyAlignment="1">
      <alignment wrapText="1"/>
    </xf>
    <xf numFmtId="0" fontId="37" fillId="0" borderId="14" xfId="0" applyFont="1" applyBorder="1" applyAlignment="1">
      <alignment wrapText="1" readingOrder="1"/>
    </xf>
    <xf numFmtId="0" fontId="37" fillId="0" borderId="15" xfId="0" applyFont="1" applyBorder="1" applyAlignment="1">
      <alignment wrapText="1" readingOrder="1"/>
    </xf>
    <xf numFmtId="0" fontId="37" fillId="0" borderId="15" xfId="0" applyFont="1" applyBorder="1"/>
    <xf numFmtId="0" fontId="37" fillId="0" borderId="12" xfId="0" applyFont="1" applyBorder="1" applyAlignment="1">
      <alignment horizontal="center" wrapText="1" readingOrder="1"/>
    </xf>
    <xf numFmtId="0" fontId="37" fillId="0" borderId="15" xfId="0" applyFont="1" applyBorder="1" applyAlignment="1">
      <alignment horizontal="center" wrapText="1" readingOrder="1"/>
    </xf>
    <xf numFmtId="0" fontId="37" fillId="0" borderId="12" xfId="0" applyFont="1" applyBorder="1" applyAlignment="1">
      <alignment horizontal="center"/>
    </xf>
    <xf numFmtId="0" fontId="37" fillId="0" borderId="15" xfId="0" applyFont="1" applyBorder="1" applyAlignment="1">
      <alignment horizontal="center"/>
    </xf>
    <xf numFmtId="0" fontId="28" fillId="0" borderId="11" xfId="0" applyFont="1" applyBorder="1" applyAlignment="1">
      <alignment horizontal="center" wrapText="1" readingOrder="1"/>
    </xf>
    <xf numFmtId="0" fontId="37" fillId="0" borderId="11" xfId="0" applyFont="1" applyBorder="1" applyAlignment="1">
      <alignment horizontal="center" wrapText="1" readingOrder="1"/>
    </xf>
    <xf numFmtId="0" fontId="37" fillId="0" borderId="14" xfId="0" applyFont="1" applyBorder="1" applyAlignment="1">
      <alignment horizontal="center" wrapText="1" readingOrder="1"/>
    </xf>
    <xf numFmtId="0" fontId="30" fillId="0" borderId="16" xfId="0" applyFont="1" applyBorder="1"/>
    <xf numFmtId="0" fontId="30" fillId="21" borderId="16" xfId="0" applyFont="1" applyFill="1" applyBorder="1" applyAlignment="1">
      <alignment horizontal="center" wrapText="1"/>
    </xf>
    <xf numFmtId="4" fontId="37" fillId="0" borderId="18" xfId="44" applyNumberFormat="1" applyFont="1" applyBorder="1" applyAlignment="1">
      <alignment horizontal="center" vertical="center"/>
    </xf>
    <xf numFmtId="0" fontId="83" fillId="0" borderId="10" xfId="38" applyFont="1" applyBorder="1" applyAlignment="1">
      <alignment vertical="center" wrapText="1" readingOrder="1"/>
    </xf>
    <xf numFmtId="1" fontId="37" fillId="0" borderId="10" xfId="38" applyNumberFormat="1" applyFont="1" applyBorder="1" applyAlignment="1">
      <alignment horizontal="center" vertical="center"/>
    </xf>
    <xf numFmtId="1" fontId="37" fillId="0" borderId="10" xfId="38" applyNumberFormat="1" applyFont="1" applyBorder="1" applyAlignment="1">
      <alignment horizontal="center" vertical="center" readingOrder="1"/>
    </xf>
    <xf numFmtId="49" fontId="37" fillId="0" borderId="0" xfId="38" applyNumberFormat="1" applyFont="1"/>
    <xf numFmtId="0" fontId="37" fillId="0" borderId="10" xfId="38" applyFont="1" applyBorder="1" applyAlignment="1">
      <alignment vertical="center" wrapText="1" readingOrder="1"/>
    </xf>
    <xf numFmtId="0" fontId="30" fillId="0" borderId="16" xfId="0" applyFont="1" applyBorder="1" applyAlignment="1">
      <alignment wrapText="1"/>
    </xf>
    <xf numFmtId="3" fontId="32" fillId="0" borderId="59" xfId="0" applyNumberFormat="1" applyFont="1" applyBorder="1" applyAlignment="1">
      <alignment horizontal="left" vertical="center" wrapText="1"/>
    </xf>
    <xf numFmtId="0" fontId="21" fillId="0" borderId="21" xfId="38" applyFont="1" applyBorder="1" applyAlignment="1">
      <alignment vertical="center" wrapText="1" readingOrder="1"/>
    </xf>
    <xf numFmtId="3" fontId="84" fillId="0" borderId="28" xfId="0" applyNumberFormat="1" applyFont="1" applyBorder="1" applyAlignment="1">
      <alignment horizontal="left" vertical="center" wrapText="1"/>
    </xf>
    <xf numFmtId="0" fontId="85" fillId="0" borderId="0" xfId="0" applyFont="1" applyAlignment="1">
      <alignment horizontal="left" vertical="center" readingOrder="1"/>
    </xf>
    <xf numFmtId="0" fontId="85" fillId="0" borderId="0" xfId="0" applyFont="1" applyAlignment="1">
      <alignment horizontal="center" vertical="center" readingOrder="1"/>
    </xf>
    <xf numFmtId="1" fontId="37" fillId="0" borderId="0" xfId="0" applyNumberFormat="1" applyFont="1" applyAlignment="1" applyProtection="1">
      <alignment horizontal="left" vertical="center" indent="5"/>
      <protection locked="0"/>
    </xf>
    <xf numFmtId="0" fontId="86" fillId="0" borderId="10" xfId="0" applyFont="1" applyBorder="1" applyAlignment="1">
      <alignment horizontal="center" vertical="center" wrapText="1" readingOrder="1"/>
    </xf>
    <xf numFmtId="1" fontId="37" fillId="17" borderId="10" xfId="0" applyNumberFormat="1" applyFont="1" applyFill="1" applyBorder="1" applyAlignment="1" applyProtection="1">
      <alignment horizontal="left" vertical="center" wrapText="1" indent="5"/>
      <protection locked="0"/>
    </xf>
    <xf numFmtId="165" fontId="37" fillId="0" borderId="10" xfId="44" applyFont="1" applyFill="1" applyBorder="1" applyAlignment="1" applyProtection="1">
      <alignment horizontal="center" vertical="center" wrapText="1"/>
      <protection locked="0"/>
    </xf>
    <xf numFmtId="0" fontId="87" fillId="20" borderId="10" xfId="0" applyFont="1" applyFill="1" applyBorder="1" applyAlignment="1">
      <alignment vertical="center" readingOrder="1"/>
    </xf>
    <xf numFmtId="0" fontId="37" fillId="20" borderId="10" xfId="0" applyFont="1" applyFill="1" applyBorder="1"/>
    <xf numFmtId="0" fontId="37" fillId="20" borderId="10" xfId="0" applyFont="1" applyFill="1" applyBorder="1" applyAlignment="1">
      <alignment vertical="center" wrapText="1" readingOrder="1"/>
    </xf>
    <xf numFmtId="1" fontId="37" fillId="20" borderId="10" xfId="0" applyNumberFormat="1" applyFont="1" applyFill="1" applyBorder="1" applyAlignment="1" applyProtection="1">
      <alignment horizontal="left" vertical="center" indent="5"/>
      <protection locked="0"/>
    </xf>
    <xf numFmtId="165" fontId="37" fillId="20" borderId="10" xfId="44" applyFont="1" applyFill="1" applyBorder="1" applyAlignment="1">
      <alignment horizontal="center" vertical="center"/>
    </xf>
    <xf numFmtId="0" fontId="66" fillId="0" borderId="10" xfId="0" applyFont="1" applyBorder="1" applyAlignment="1">
      <alignment horizontal="center" vertical="center" readingOrder="1"/>
    </xf>
    <xf numFmtId="1" fontId="37" fillId="0" borderId="10" xfId="0" applyNumberFormat="1" applyFont="1" applyBorder="1" applyAlignment="1" applyProtection="1">
      <alignment horizontal="left" vertical="center" indent="5"/>
      <protection locked="0"/>
    </xf>
    <xf numFmtId="165" fontId="37" fillId="19" borderId="10" xfId="44" applyFont="1" applyFill="1" applyBorder="1" applyAlignment="1">
      <alignment horizontal="center" vertical="center"/>
    </xf>
    <xf numFmtId="1" fontId="37" fillId="0" borderId="10" xfId="38" applyNumberFormat="1" applyFont="1" applyBorder="1" applyAlignment="1" applyProtection="1">
      <alignment horizontal="left" vertical="center" indent="5"/>
      <protection locked="0"/>
    </xf>
    <xf numFmtId="0" fontId="66" fillId="0" borderId="10" xfId="0" applyFont="1" applyBorder="1" applyAlignment="1">
      <alignment horizontal="left" vertical="center" readingOrder="1"/>
    </xf>
    <xf numFmtId="0" fontId="54" fillId="21" borderId="16" xfId="0" applyFont="1" applyFill="1" applyBorder="1" applyAlignment="1">
      <alignment vertical="center" textRotation="90"/>
    </xf>
    <xf numFmtId="0" fontId="30" fillId="21" borderId="16" xfId="0" applyFont="1" applyFill="1" applyBorder="1"/>
    <xf numFmtId="3" fontId="35" fillId="0" borderId="18" xfId="0" applyNumberFormat="1" applyFont="1" applyBorder="1" applyAlignment="1">
      <alignment horizontal="left" vertical="center" wrapText="1"/>
    </xf>
    <xf numFmtId="0" fontId="75" fillId="0" borderId="16" xfId="0" applyFont="1" applyBorder="1" applyAlignment="1">
      <alignment wrapText="1"/>
    </xf>
    <xf numFmtId="1" fontId="88" fillId="18" borderId="10" xfId="38" applyNumberFormat="1" applyFont="1" applyFill="1" applyBorder="1" applyAlignment="1">
      <alignment horizontal="left" vertical="center"/>
    </xf>
    <xf numFmtId="1" fontId="89" fillId="18" borderId="10" xfId="38" applyNumberFormat="1" applyFont="1" applyFill="1" applyBorder="1" applyAlignment="1">
      <alignment horizontal="center" vertical="center" readingOrder="1"/>
    </xf>
    <xf numFmtId="0" fontId="89" fillId="18" borderId="10" xfId="38" applyFont="1" applyFill="1" applyBorder="1" applyAlignment="1">
      <alignment vertical="center" wrapText="1" readingOrder="1"/>
    </xf>
    <xf numFmtId="49" fontId="37" fillId="18" borderId="10" xfId="38" applyNumberFormat="1" applyFont="1" applyFill="1" applyBorder="1" applyAlignment="1">
      <alignment vertical="center" wrapText="1" readingOrder="1"/>
    </xf>
    <xf numFmtId="49" fontId="37" fillId="18" borderId="10" xfId="38" applyNumberFormat="1" applyFont="1" applyFill="1" applyBorder="1" applyAlignment="1">
      <alignment horizontal="center" vertical="center" wrapText="1" readingOrder="1"/>
    </xf>
    <xf numFmtId="1" fontId="37" fillId="18" borderId="10" xfId="38" applyNumberFormat="1" applyFont="1" applyFill="1" applyBorder="1" applyAlignment="1" applyProtection="1">
      <alignment horizontal="left" vertical="center" indent="5"/>
      <protection locked="0"/>
    </xf>
    <xf numFmtId="165" fontId="37" fillId="18" borderId="10" xfId="44" applyFont="1" applyFill="1" applyBorder="1" applyAlignment="1">
      <alignment horizontal="center" vertical="center"/>
    </xf>
    <xf numFmtId="0" fontId="0" fillId="0" borderId="18" xfId="37" applyFont="1" applyBorder="1" applyAlignment="1">
      <alignment horizontal="left" vertical="center" wrapText="1"/>
    </xf>
    <xf numFmtId="0" fontId="0" fillId="0" borderId="18" xfId="0" applyBorder="1" applyAlignment="1" applyProtection="1">
      <alignment horizontal="left" vertical="center" wrapText="1"/>
      <protection locked="0"/>
    </xf>
    <xf numFmtId="0" fontId="0" fillId="0" borderId="18" xfId="0" applyBorder="1" applyAlignment="1">
      <alignment horizontal="left" vertical="center" wrapText="1"/>
    </xf>
    <xf numFmtId="165" fontId="37" fillId="0" borderId="10" xfId="44" applyFont="1" applyFill="1" applyBorder="1" applyAlignment="1">
      <alignment horizontal="left" vertical="center"/>
    </xf>
    <xf numFmtId="0" fontId="90" fillId="0" borderId="18" xfId="0" applyFont="1" applyBorder="1" applyAlignment="1">
      <alignment vertical="center" wrapText="1"/>
    </xf>
    <xf numFmtId="0" fontId="54" fillId="0" borderId="0" xfId="0" applyFont="1"/>
    <xf numFmtId="0" fontId="54" fillId="21" borderId="16" xfId="0" applyFont="1" applyFill="1" applyBorder="1" applyAlignment="1">
      <alignment textRotation="90"/>
    </xf>
    <xf numFmtId="0" fontId="75" fillId="21" borderId="17" xfId="0" applyFont="1" applyFill="1" applyBorder="1" applyAlignment="1">
      <alignment wrapText="1"/>
    </xf>
    <xf numFmtId="49" fontId="37" fillId="0" borderId="0" xfId="38" applyNumberFormat="1" applyFont="1" applyAlignment="1">
      <alignment horizontal="left" vertical="center" indent="5"/>
    </xf>
    <xf numFmtId="1" fontId="37" fillId="0" borderId="0" xfId="0" applyNumberFormat="1" applyFont="1" applyAlignment="1">
      <alignment horizontal="center" vertical="center"/>
    </xf>
    <xf numFmtId="0" fontId="37" fillId="0" borderId="0" xfId="0" applyFont="1" applyAlignment="1">
      <alignment vertical="center" readingOrder="1"/>
    </xf>
    <xf numFmtId="0" fontId="37" fillId="0" borderId="0" xfId="0" applyFont="1" applyAlignment="1">
      <alignment horizontal="center" vertical="top" wrapText="1" readingOrder="1"/>
    </xf>
    <xf numFmtId="0" fontId="37" fillId="0" borderId="12" xfId="0" applyFont="1" applyBorder="1" applyAlignment="1">
      <alignment horizontal="left" vertical="center" indent="5"/>
    </xf>
    <xf numFmtId="165" fontId="37" fillId="0" borderId="10" xfId="44" applyFont="1" applyFill="1" applyBorder="1" applyAlignment="1">
      <alignment vertical="center"/>
    </xf>
    <xf numFmtId="0" fontId="43" fillId="0" borderId="10" xfId="0" applyFont="1" applyBorder="1" applyAlignment="1">
      <alignment vertical="center" wrapText="1" readingOrder="1"/>
    </xf>
    <xf numFmtId="1" fontId="67" fillId="0" borderId="10" xfId="38" applyNumberFormat="1" applyFont="1" applyBorder="1" applyAlignment="1">
      <alignment horizontal="center" vertical="center" readingOrder="1"/>
    </xf>
    <xf numFmtId="4" fontId="92" fillId="0" borderId="18" xfId="0" applyNumberFormat="1" applyFont="1" applyBorder="1" applyAlignment="1">
      <alignment horizontal="center" vertical="center"/>
    </xf>
    <xf numFmtId="0" fontId="93" fillId="0" borderId="13" xfId="0" applyFont="1" applyBorder="1"/>
    <xf numFmtId="0" fontId="91" fillId="22" borderId="13" xfId="0" applyFont="1" applyFill="1" applyBorder="1"/>
    <xf numFmtId="0" fontId="91" fillId="22" borderId="20" xfId="0" applyFont="1" applyFill="1" applyBorder="1"/>
    <xf numFmtId="0" fontId="82" fillId="0" borderId="13" xfId="0" applyFont="1" applyBorder="1"/>
    <xf numFmtId="1" fontId="37" fillId="0" borderId="10" xfId="0" applyNumberFormat="1" applyFont="1" applyBorder="1" applyAlignment="1">
      <alignment horizontal="center" vertical="center"/>
    </xf>
    <xf numFmtId="0" fontId="37" fillId="0" borderId="10" xfId="0" applyFont="1" applyBorder="1" applyAlignment="1">
      <alignment vertical="center" readingOrder="1"/>
    </xf>
    <xf numFmtId="0" fontId="37" fillId="0" borderId="10" xfId="0" applyFont="1" applyBorder="1" applyAlignment="1">
      <alignment vertical="center" wrapText="1" readingOrder="1"/>
    </xf>
    <xf numFmtId="165" fontId="89" fillId="0" borderId="10" xfId="44" applyFont="1" applyFill="1" applyBorder="1" applyAlignment="1">
      <alignment horizontal="center" vertical="center"/>
    </xf>
    <xf numFmtId="0" fontId="37" fillId="0" borderId="18" xfId="37" applyFont="1" applyBorder="1" applyAlignment="1">
      <alignment horizontal="left" vertical="center" wrapText="1"/>
    </xf>
    <xf numFmtId="0" fontId="37" fillId="0" borderId="18" xfId="0" applyFont="1" applyBorder="1" applyAlignment="1" applyProtection="1">
      <alignment horizontal="left" vertical="center" wrapText="1"/>
      <protection locked="0"/>
    </xf>
    <xf numFmtId="0" fontId="32" fillId="0" borderId="11" xfId="0" applyFont="1" applyBorder="1" applyAlignment="1">
      <alignment wrapText="1" readingOrder="1"/>
    </xf>
    <xf numFmtId="0" fontId="94" fillId="0" borderId="11" xfId="0" applyFont="1" applyBorder="1" applyAlignment="1">
      <alignment wrapText="1" readingOrder="1"/>
    </xf>
    <xf numFmtId="0" fontId="94" fillId="0" borderId="12" xfId="0" applyFont="1" applyBorder="1" applyAlignment="1">
      <alignment wrapText="1" readingOrder="1"/>
    </xf>
    <xf numFmtId="0" fontId="95" fillId="0" borderId="0" xfId="0" applyFont="1" applyAlignment="1">
      <alignment wrapText="1" readingOrder="1"/>
    </xf>
    <xf numFmtId="0" fontId="96" fillId="0" borderId="11" xfId="0" applyFont="1" applyBorder="1" applyAlignment="1">
      <alignment wrapText="1" readingOrder="1"/>
    </xf>
    <xf numFmtId="0" fontId="35" fillId="0" borderId="10" xfId="0" applyFont="1" applyBorder="1" applyAlignment="1">
      <alignment vertical="center" readingOrder="1"/>
    </xf>
    <xf numFmtId="0" fontId="75" fillId="21" borderId="60" xfId="0" applyFont="1" applyFill="1" applyBorder="1" applyAlignment="1">
      <alignment wrapText="1"/>
    </xf>
    <xf numFmtId="0" fontId="75" fillId="21" borderId="61" xfId="0" applyFont="1" applyFill="1" applyBorder="1" applyAlignment="1">
      <alignment wrapText="1"/>
    </xf>
    <xf numFmtId="0" fontId="28" fillId="0" borderId="12" xfId="0" applyFont="1" applyBorder="1" applyAlignment="1">
      <alignment horizontal="center" wrapText="1" readingOrder="1"/>
    </xf>
    <xf numFmtId="0" fontId="35" fillId="0" borderId="11" xfId="0" applyFont="1" applyBorder="1" applyAlignment="1">
      <alignment horizontal="center" wrapText="1" readingOrder="1"/>
    </xf>
    <xf numFmtId="0" fontId="35" fillId="0" borderId="58" xfId="0" applyFont="1" applyBorder="1" applyAlignment="1">
      <alignment wrapText="1"/>
    </xf>
    <xf numFmtId="0" fontId="43" fillId="0" borderId="11" xfId="0" applyFont="1" applyBorder="1" applyAlignment="1">
      <alignment wrapText="1" readingOrder="1"/>
    </xf>
    <xf numFmtId="0" fontId="21" fillId="0" borderId="12" xfId="0" applyFont="1" applyBorder="1" applyAlignment="1">
      <alignment horizontal="center" wrapText="1" readingOrder="1"/>
    </xf>
    <xf numFmtId="0" fontId="30" fillId="0" borderId="16" xfId="0" applyFont="1" applyBorder="1" applyAlignment="1">
      <alignment horizontal="center"/>
    </xf>
    <xf numFmtId="0" fontId="35" fillId="0" borderId="12" xfId="0" applyFont="1" applyBorder="1" applyAlignment="1">
      <alignment horizontal="center" wrapText="1" readingOrder="1"/>
    </xf>
    <xf numFmtId="0" fontId="21" fillId="0" borderId="11" xfId="0" applyFont="1" applyBorder="1" applyAlignment="1">
      <alignment horizontal="center" wrapText="1" readingOrder="1"/>
    </xf>
    <xf numFmtId="0" fontId="96" fillId="0" borderId="11" xfId="0" applyFont="1" applyBorder="1" applyAlignment="1">
      <alignment horizontal="center" wrapText="1" readingOrder="1"/>
    </xf>
    <xf numFmtId="0" fontId="96" fillId="0" borderId="12" xfId="0" applyFont="1" applyBorder="1" applyAlignment="1">
      <alignment horizontal="center" wrapText="1" readingOrder="1"/>
    </xf>
    <xf numFmtId="0" fontId="32" fillId="0" borderId="12" xfId="0" applyFont="1" applyBorder="1" applyAlignment="1">
      <alignment horizontal="center" wrapText="1" readingOrder="1"/>
    </xf>
    <xf numFmtId="0" fontId="21" fillId="0" borderId="62" xfId="0" applyFont="1" applyBorder="1"/>
    <xf numFmtId="0" fontId="20" fillId="0" borderId="63" xfId="0" applyFont="1" applyBorder="1" applyAlignment="1">
      <alignment readingOrder="1"/>
    </xf>
    <xf numFmtId="0" fontId="20" fillId="0" borderId="64" xfId="0" applyFont="1" applyBorder="1" applyAlignment="1">
      <alignment readingOrder="1"/>
    </xf>
    <xf numFmtId="0" fontId="21" fillId="0" borderId="64" xfId="0" applyFont="1" applyBorder="1" applyAlignment="1">
      <alignment readingOrder="1"/>
    </xf>
    <xf numFmtId="0" fontId="97" fillId="0" borderId="64" xfId="0" applyFont="1" applyBorder="1" applyAlignment="1">
      <alignment readingOrder="1"/>
    </xf>
    <xf numFmtId="0" fontId="21" fillId="0" borderId="64" xfId="0" applyFont="1" applyBorder="1"/>
    <xf numFmtId="0" fontId="97" fillId="0" borderId="63" xfId="0" applyFont="1" applyBorder="1" applyAlignment="1">
      <alignment wrapText="1" readingOrder="1"/>
    </xf>
    <xf numFmtId="0" fontId="97" fillId="0" borderId="64" xfId="0" applyFont="1" applyBorder="1" applyAlignment="1">
      <alignment wrapText="1" readingOrder="1"/>
    </xf>
    <xf numFmtId="0" fontId="21" fillId="0" borderId="64" xfId="0" applyFont="1" applyBorder="1" applyAlignment="1">
      <alignment wrapText="1" readingOrder="1"/>
    </xf>
    <xf numFmtId="0" fontId="21" fillId="26" borderId="64" xfId="0" applyFont="1" applyFill="1" applyBorder="1" applyAlignment="1">
      <alignment wrapText="1"/>
    </xf>
    <xf numFmtId="0" fontId="21" fillId="0" borderId="64" xfId="0" applyFont="1" applyBorder="1" applyAlignment="1">
      <alignment wrapText="1"/>
    </xf>
    <xf numFmtId="0" fontId="27" fillId="27" borderId="63" xfId="0" applyFont="1" applyFill="1" applyBorder="1" applyAlignment="1">
      <alignment readingOrder="1"/>
    </xf>
    <xf numFmtId="0" fontId="26" fillId="27" borderId="64" xfId="0" applyFont="1" applyFill="1" applyBorder="1" applyAlignment="1">
      <alignment readingOrder="1"/>
    </xf>
    <xf numFmtId="0" fontId="21" fillId="27" borderId="64" xfId="0" applyFont="1" applyFill="1" applyBorder="1" applyAlignment="1">
      <alignment wrapText="1" readingOrder="1"/>
    </xf>
    <xf numFmtId="0" fontId="21" fillId="27" borderId="64" xfId="0" applyFont="1" applyFill="1" applyBorder="1"/>
    <xf numFmtId="0" fontId="63" fillId="0" borderId="63" xfId="0" applyFont="1" applyBorder="1" applyAlignment="1">
      <alignment readingOrder="1"/>
    </xf>
    <xf numFmtId="0" fontId="63" fillId="0" borderId="64" xfId="0" applyFont="1" applyBorder="1" applyAlignment="1">
      <alignment readingOrder="1"/>
    </xf>
    <xf numFmtId="0" fontId="63" fillId="0" borderId="64" xfId="0" applyFont="1" applyBorder="1" applyAlignment="1">
      <alignment wrapText="1" readingOrder="1"/>
    </xf>
    <xf numFmtId="0" fontId="21" fillId="22" borderId="64" xfId="0" applyFont="1" applyFill="1" applyBorder="1"/>
    <xf numFmtId="0" fontId="21" fillId="0" borderId="63" xfId="0" applyFont="1" applyBorder="1"/>
    <xf numFmtId="0" fontId="27" fillId="28" borderId="63" xfId="0" applyFont="1" applyFill="1" applyBorder="1"/>
    <xf numFmtId="0" fontId="26" fillId="28" borderId="64" xfId="0" applyFont="1" applyFill="1" applyBorder="1" applyAlignment="1">
      <alignment wrapText="1" readingOrder="1"/>
    </xf>
    <xf numFmtId="0" fontId="21" fillId="28" borderId="64" xfId="0" applyFont="1" applyFill="1" applyBorder="1" applyAlignment="1">
      <alignment wrapText="1" readingOrder="1"/>
    </xf>
    <xf numFmtId="0" fontId="21" fillId="28" borderId="64" xfId="0" applyFont="1" applyFill="1" applyBorder="1"/>
    <xf numFmtId="0" fontId="26" fillId="0" borderId="63" xfId="0" applyFont="1" applyBorder="1"/>
    <xf numFmtId="0" fontId="26" fillId="0" borderId="64" xfId="0" applyFont="1" applyBorder="1" applyAlignment="1">
      <alignment wrapText="1" readingOrder="1"/>
    </xf>
    <xf numFmtId="0" fontId="63" fillId="22" borderId="64" xfId="0" applyFont="1" applyFill="1" applyBorder="1" applyAlignment="1">
      <alignment readingOrder="1"/>
    </xf>
    <xf numFmtId="0" fontId="21" fillId="22" borderId="64" xfId="0" applyFont="1" applyFill="1" applyBorder="1" applyAlignment="1">
      <alignment wrapText="1"/>
    </xf>
    <xf numFmtId="0" fontId="21" fillId="22" borderId="64" xfId="0" applyFont="1" applyFill="1" applyBorder="1" applyAlignment="1">
      <alignment wrapText="1" readingOrder="1"/>
    </xf>
    <xf numFmtId="0" fontId="21" fillId="0" borderId="63" xfId="0" applyFont="1" applyBorder="1" applyAlignment="1">
      <alignment readingOrder="1"/>
    </xf>
    <xf numFmtId="0" fontId="26" fillId="0" borderId="64" xfId="0" applyFont="1" applyBorder="1"/>
    <xf numFmtId="0" fontId="63" fillId="0" borderId="63" xfId="0" applyFont="1" applyBorder="1" applyAlignment="1">
      <alignment wrapText="1" readingOrder="1"/>
    </xf>
    <xf numFmtId="0" fontId="27" fillId="27" borderId="63" xfId="0" applyFont="1" applyFill="1" applyBorder="1" applyAlignment="1">
      <alignment wrapText="1" readingOrder="1"/>
    </xf>
    <xf numFmtId="0" fontId="98" fillId="0" borderId="64" xfId="0" applyFont="1" applyBorder="1" applyAlignment="1">
      <alignment readingOrder="1"/>
    </xf>
    <xf numFmtId="0" fontId="37" fillId="0" borderId="64" xfId="0" applyFont="1" applyBorder="1" applyAlignment="1">
      <alignment wrapText="1" readingOrder="1"/>
    </xf>
    <xf numFmtId="0" fontId="37" fillId="27" borderId="64" xfId="0" applyFont="1" applyFill="1" applyBorder="1" applyAlignment="1">
      <alignment wrapText="1" readingOrder="1"/>
    </xf>
    <xf numFmtId="0" fontId="37" fillId="0" borderId="64" xfId="0" applyFont="1" applyBorder="1"/>
    <xf numFmtId="0" fontId="37" fillId="28" borderId="64" xfId="0" applyFont="1" applyFill="1" applyBorder="1" applyAlignment="1">
      <alignment wrapText="1" readingOrder="1"/>
    </xf>
    <xf numFmtId="0" fontId="37" fillId="22" borderId="64" xfId="0" applyFont="1" applyFill="1" applyBorder="1" applyAlignment="1">
      <alignment wrapText="1"/>
    </xf>
    <xf numFmtId="0" fontId="37" fillId="22" borderId="64" xfId="0" applyFont="1" applyFill="1" applyBorder="1"/>
    <xf numFmtId="0" fontId="37" fillId="22" borderId="64" xfId="0" applyFont="1" applyFill="1" applyBorder="1" applyAlignment="1">
      <alignment wrapText="1" readingOrder="1"/>
    </xf>
    <xf numFmtId="0" fontId="20" fillId="0" borderId="64" xfId="0" applyFont="1" applyBorder="1" applyAlignment="1">
      <alignment horizontal="center" readingOrder="1"/>
    </xf>
    <xf numFmtId="0" fontId="97" fillId="0" borderId="64" xfId="0" applyFont="1" applyBorder="1" applyAlignment="1">
      <alignment horizontal="center" wrapText="1" readingOrder="1"/>
    </xf>
    <xf numFmtId="0" fontId="21" fillId="27" borderId="64" xfId="0" applyFont="1" applyFill="1" applyBorder="1" applyAlignment="1">
      <alignment horizontal="center" wrapText="1" readingOrder="1"/>
    </xf>
    <xf numFmtId="0" fontId="63" fillId="0" borderId="64" xfId="0" applyFont="1" applyBorder="1" applyAlignment="1">
      <alignment horizontal="center" wrapText="1" readingOrder="1"/>
    </xf>
    <xf numFmtId="0" fontId="21" fillId="0" borderId="64" xfId="0" applyFont="1" applyBorder="1" applyAlignment="1">
      <alignment horizontal="center" wrapText="1" readingOrder="1"/>
    </xf>
    <xf numFmtId="0" fontId="21" fillId="0" borderId="64" xfId="0" applyFont="1" applyBorder="1" applyAlignment="1">
      <alignment horizontal="center"/>
    </xf>
    <xf numFmtId="0" fontId="21" fillId="28" borderId="64" xfId="0" applyFont="1" applyFill="1" applyBorder="1" applyAlignment="1">
      <alignment horizontal="center" wrapText="1" readingOrder="1"/>
    </xf>
    <xf numFmtId="0" fontId="21" fillId="22" borderId="64" xfId="0" applyFont="1" applyFill="1" applyBorder="1" applyAlignment="1">
      <alignment horizontal="center"/>
    </xf>
    <xf numFmtId="0" fontId="21" fillId="22" borderId="64" xfId="0" applyFont="1" applyFill="1" applyBorder="1" applyAlignment="1">
      <alignment horizontal="center" wrapText="1" readingOrder="1"/>
    </xf>
    <xf numFmtId="0" fontId="63" fillId="22" borderId="64" xfId="0" applyFont="1" applyFill="1" applyBorder="1" applyAlignment="1">
      <alignment horizontal="center" wrapText="1" readingOrder="1"/>
    </xf>
    <xf numFmtId="0" fontId="0" fillId="0" borderId="0" xfId="0" applyAlignment="1">
      <alignment horizontal="center"/>
    </xf>
    <xf numFmtId="0" fontId="99" fillId="0" borderId="62" xfId="0" applyFont="1" applyBorder="1" applyAlignment="1">
      <alignment horizontal="left" readingOrder="1"/>
    </xf>
    <xf numFmtId="0" fontId="99" fillId="0" borderId="64" xfId="0" applyFont="1" applyBorder="1" applyAlignment="1">
      <alignment horizontal="left" readingOrder="1"/>
    </xf>
    <xf numFmtId="0" fontId="99" fillId="0" borderId="64" xfId="0" applyFont="1" applyBorder="1" applyAlignment="1">
      <alignment horizontal="left"/>
    </xf>
    <xf numFmtId="0" fontId="99" fillId="22" borderId="64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99" fillId="27" borderId="64" xfId="0" applyFont="1" applyFill="1" applyBorder="1" applyAlignment="1">
      <alignment horizontal="left" readingOrder="1"/>
    </xf>
    <xf numFmtId="0" fontId="99" fillId="28" borderId="64" xfId="0" applyFont="1" applyFill="1" applyBorder="1" applyAlignment="1">
      <alignment horizontal="left" readingOrder="1"/>
    </xf>
    <xf numFmtId="0" fontId="99" fillId="22" borderId="64" xfId="0" applyFont="1" applyFill="1" applyBorder="1" applyAlignment="1">
      <alignment horizontal="left" readingOrder="1"/>
    </xf>
    <xf numFmtId="0" fontId="35" fillId="0" borderId="13" xfId="0" applyFont="1" applyBorder="1" applyAlignment="1">
      <alignment horizontal="center"/>
    </xf>
    <xf numFmtId="0" fontId="35" fillId="0" borderId="18" xfId="0" applyFont="1" applyBorder="1" applyAlignment="1">
      <alignment horizontal="center" wrapText="1"/>
    </xf>
    <xf numFmtId="49" fontId="21" fillId="0" borderId="28" xfId="38" applyNumberFormat="1" applyFont="1" applyBorder="1" applyAlignment="1">
      <alignment horizontal="right"/>
    </xf>
    <xf numFmtId="0" fontId="100" fillId="21" borderId="0" xfId="0" applyFont="1" applyFill="1"/>
    <xf numFmtId="0" fontId="100" fillId="21" borderId="13" xfId="0" applyFont="1" applyFill="1" applyBorder="1"/>
    <xf numFmtId="0" fontId="101" fillId="0" borderId="0" xfId="0" applyFont="1" applyAlignment="1">
      <alignment horizontal="left" vertical="center" readingOrder="1"/>
    </xf>
    <xf numFmtId="0" fontId="101" fillId="0" borderId="0" xfId="0" applyFont="1" applyAlignment="1">
      <alignment horizontal="center" vertical="center" readingOrder="1"/>
    </xf>
    <xf numFmtId="1" fontId="100" fillId="0" borderId="0" xfId="0" applyNumberFormat="1" applyFont="1" applyAlignment="1" applyProtection="1">
      <alignment horizontal="center" vertical="center"/>
      <protection locked="0"/>
    </xf>
    <xf numFmtId="165" fontId="100" fillId="0" borderId="0" xfId="44" applyFont="1" applyFill="1" applyAlignment="1">
      <alignment horizontal="center" vertical="center"/>
    </xf>
    <xf numFmtId="0" fontId="100" fillId="0" borderId="0" xfId="0" applyFont="1"/>
    <xf numFmtId="0" fontId="100" fillId="20" borderId="10" xfId="0" applyFont="1" applyFill="1" applyBorder="1"/>
    <xf numFmtId="0" fontId="100" fillId="20" borderId="10" xfId="0" applyFont="1" applyFill="1" applyBorder="1" applyAlignment="1">
      <alignment vertical="center" wrapText="1" readingOrder="1"/>
    </xf>
    <xf numFmtId="1" fontId="100" fillId="0" borderId="10" xfId="38" applyNumberFormat="1" applyFont="1" applyBorder="1" applyAlignment="1">
      <alignment horizontal="center" vertical="center"/>
    </xf>
    <xf numFmtId="1" fontId="100" fillId="0" borderId="10" xfId="38" applyNumberFormat="1" applyFont="1" applyBorder="1" applyAlignment="1">
      <alignment horizontal="center" vertical="center" readingOrder="1"/>
    </xf>
    <xf numFmtId="0" fontId="100" fillId="0" borderId="10" xfId="38" applyFont="1" applyBorder="1" applyAlignment="1">
      <alignment vertical="center" wrapText="1" readingOrder="1"/>
    </xf>
    <xf numFmtId="49" fontId="100" fillId="0" borderId="42" xfId="38" applyNumberFormat="1" applyFont="1" applyBorder="1" applyAlignment="1">
      <alignment vertical="center" wrapText="1" readingOrder="1"/>
    </xf>
    <xf numFmtId="49" fontId="100" fillId="0" borderId="42" xfId="38" applyNumberFormat="1" applyFont="1" applyBorder="1" applyAlignment="1">
      <alignment horizontal="center"/>
    </xf>
    <xf numFmtId="49" fontId="100" fillId="0" borderId="42" xfId="38" applyNumberFormat="1" applyFont="1" applyBorder="1" applyAlignment="1">
      <alignment horizontal="center" vertical="center" wrapText="1" readingOrder="1"/>
    </xf>
    <xf numFmtId="49" fontId="100" fillId="0" borderId="0" xfId="38" applyNumberFormat="1" applyFont="1"/>
    <xf numFmtId="0" fontId="100" fillId="0" borderId="48" xfId="0" applyFont="1" applyBorder="1" applyAlignment="1">
      <alignment wrapText="1" readingOrder="1"/>
    </xf>
    <xf numFmtId="49" fontId="100" fillId="0" borderId="10" xfId="38" applyNumberFormat="1" applyFont="1" applyBorder="1" applyAlignment="1">
      <alignment vertical="center" wrapText="1" readingOrder="1"/>
    </xf>
    <xf numFmtId="49" fontId="100" fillId="0" borderId="10" xfId="38" applyNumberFormat="1" applyFont="1" applyBorder="1" applyAlignment="1">
      <alignment horizontal="center" vertical="center" wrapText="1" readingOrder="1"/>
    </xf>
    <xf numFmtId="1" fontId="102" fillId="0" borderId="10" xfId="38" applyNumberFormat="1" applyFont="1" applyBorder="1" applyAlignment="1">
      <alignment horizontal="center" vertical="center"/>
    </xf>
    <xf numFmtId="1" fontId="102" fillId="0" borderId="10" xfId="38" applyNumberFormat="1" applyFont="1" applyBorder="1" applyAlignment="1">
      <alignment horizontal="center" vertical="center" readingOrder="1"/>
    </xf>
    <xf numFmtId="0" fontId="102" fillId="0" borderId="10" xfId="38" applyFont="1" applyBorder="1" applyAlignment="1">
      <alignment vertical="center" wrapText="1" readingOrder="1"/>
    </xf>
    <xf numFmtId="0" fontId="100" fillId="21" borderId="0" xfId="0" applyFont="1" applyFill="1" applyAlignment="1">
      <alignment wrapText="1" readingOrder="1"/>
    </xf>
    <xf numFmtId="1" fontId="101" fillId="18" borderId="10" xfId="38" applyNumberFormat="1" applyFont="1" applyFill="1" applyBorder="1" applyAlignment="1">
      <alignment horizontal="left" vertical="center"/>
    </xf>
    <xf numFmtId="1" fontId="101" fillId="18" borderId="10" xfId="38" applyNumberFormat="1" applyFont="1" applyFill="1" applyBorder="1" applyAlignment="1">
      <alignment horizontal="center" vertical="center" readingOrder="1"/>
    </xf>
    <xf numFmtId="0" fontId="101" fillId="18" borderId="10" xfId="38" applyFont="1" applyFill="1" applyBorder="1" applyAlignment="1">
      <alignment vertical="center" wrapText="1" readingOrder="1"/>
    </xf>
    <xf numFmtId="49" fontId="100" fillId="18" borderId="10" xfId="38" applyNumberFormat="1" applyFont="1" applyFill="1" applyBorder="1" applyAlignment="1">
      <alignment vertical="center" wrapText="1" readingOrder="1"/>
    </xf>
    <xf numFmtId="49" fontId="100" fillId="18" borderId="10" xfId="38" applyNumberFormat="1" applyFont="1" applyFill="1" applyBorder="1" applyAlignment="1">
      <alignment horizontal="center" vertical="center" wrapText="1" readingOrder="1"/>
    </xf>
    <xf numFmtId="0" fontId="100" fillId="0" borderId="49" xfId="0" applyFont="1" applyBorder="1" applyAlignment="1">
      <alignment wrapText="1" readingOrder="1"/>
    </xf>
    <xf numFmtId="49" fontId="102" fillId="0" borderId="10" xfId="38" applyNumberFormat="1" applyFont="1" applyBorder="1" applyAlignment="1">
      <alignment vertical="center" wrapText="1" readingOrder="1"/>
    </xf>
    <xf numFmtId="0" fontId="100" fillId="25" borderId="0" xfId="0" applyFont="1" applyFill="1" applyAlignment="1">
      <alignment wrapText="1" readingOrder="1"/>
    </xf>
    <xf numFmtId="0" fontId="100" fillId="0" borderId="0" xfId="0" applyFont="1" applyAlignment="1">
      <alignment vertical="center" wrapText="1" readingOrder="1"/>
    </xf>
    <xf numFmtId="0" fontId="100" fillId="25" borderId="49" xfId="0" applyFont="1" applyFill="1" applyBorder="1" applyAlignment="1">
      <alignment vertical="center" wrapText="1" readingOrder="1"/>
    </xf>
    <xf numFmtId="0" fontId="100" fillId="25" borderId="49" xfId="0" applyFont="1" applyFill="1" applyBorder="1" applyAlignment="1">
      <alignment wrapText="1" readingOrder="1"/>
    </xf>
    <xf numFmtId="0" fontId="100" fillId="21" borderId="49" xfId="0" applyFont="1" applyFill="1" applyBorder="1" applyAlignment="1">
      <alignment vertical="center" wrapText="1" readingOrder="1"/>
    </xf>
    <xf numFmtId="1" fontId="100" fillId="0" borderId="0" xfId="0" applyNumberFormat="1" applyFont="1" applyAlignment="1">
      <alignment horizontal="center" vertical="center"/>
    </xf>
    <xf numFmtId="0" fontId="100" fillId="0" borderId="0" xfId="0" applyFont="1" applyAlignment="1">
      <alignment vertical="center" readingOrder="1"/>
    </xf>
    <xf numFmtId="0" fontId="103" fillId="0" borderId="10" xfId="0" applyFont="1" applyBorder="1" applyAlignment="1">
      <alignment horizontal="center" vertical="center" wrapText="1" readingOrder="1"/>
    </xf>
    <xf numFmtId="0" fontId="101" fillId="20" borderId="10" xfId="0" applyFont="1" applyFill="1" applyBorder="1" applyAlignment="1">
      <alignment vertical="center" readingOrder="1"/>
    </xf>
    <xf numFmtId="0" fontId="102" fillId="0" borderId="10" xfId="0" applyFont="1" applyBorder="1" applyAlignment="1">
      <alignment horizontal="center" vertical="center" readingOrder="1"/>
    </xf>
    <xf numFmtId="0" fontId="102" fillId="0" borderId="10" xfId="0" applyFont="1" applyBorder="1" applyAlignment="1">
      <alignment vertical="center" wrapText="1" readingOrder="1"/>
    </xf>
    <xf numFmtId="0" fontId="102" fillId="0" borderId="10" xfId="0" applyFont="1" applyBorder="1" applyAlignment="1">
      <alignment vertical="center" readingOrder="1"/>
    </xf>
    <xf numFmtId="0" fontId="100" fillId="25" borderId="0" xfId="0" applyFont="1" applyFill="1" applyAlignment="1">
      <alignment wrapText="1"/>
    </xf>
    <xf numFmtId="0" fontId="100" fillId="21" borderId="0" xfId="0" applyFont="1" applyFill="1" applyAlignment="1">
      <alignment wrapText="1"/>
    </xf>
    <xf numFmtId="0" fontId="100" fillId="25" borderId="0" xfId="0" applyFont="1" applyFill="1"/>
    <xf numFmtId="3" fontId="100" fillId="0" borderId="18" xfId="0" applyNumberFormat="1" applyFont="1" applyBorder="1" applyAlignment="1">
      <alignment horizontal="left" vertical="center" wrapText="1"/>
    </xf>
    <xf numFmtId="0" fontId="100" fillId="0" borderId="13" xfId="0" applyFont="1" applyBorder="1"/>
    <xf numFmtId="0" fontId="100" fillId="0" borderId="13" xfId="0" applyFont="1" applyBorder="1" applyAlignment="1">
      <alignment wrapText="1"/>
    </xf>
    <xf numFmtId="0" fontId="100" fillId="0" borderId="10" xfId="0" applyFont="1" applyBorder="1" applyAlignment="1">
      <alignment horizontal="center" vertical="center" wrapText="1" readingOrder="1"/>
    </xf>
    <xf numFmtId="0" fontId="100" fillId="0" borderId="10" xfId="0" applyFont="1" applyBorder="1" applyAlignment="1">
      <alignment horizontal="left" vertical="center" wrapText="1" readingOrder="1"/>
    </xf>
    <xf numFmtId="0" fontId="100" fillId="0" borderId="49" xfId="0" applyFont="1" applyBorder="1"/>
    <xf numFmtId="0" fontId="100" fillId="25" borderId="49" xfId="0" applyFont="1" applyFill="1" applyBorder="1" applyAlignment="1">
      <alignment vertical="center"/>
    </xf>
    <xf numFmtId="0" fontId="100" fillId="25" borderId="13" xfId="0" applyFont="1" applyFill="1" applyBorder="1" applyAlignment="1">
      <alignment horizontal="center" vertical="center" wrapText="1"/>
    </xf>
    <xf numFmtId="0" fontId="100" fillId="21" borderId="13" xfId="0" applyFont="1" applyFill="1" applyBorder="1" applyAlignment="1">
      <alignment horizontal="center" vertical="center" wrapText="1"/>
    </xf>
    <xf numFmtId="0" fontId="100" fillId="21" borderId="13" xfId="0" applyFont="1" applyFill="1" applyBorder="1" applyAlignment="1">
      <alignment horizontal="left" vertical="center"/>
    </xf>
    <xf numFmtId="0" fontId="100" fillId="24" borderId="0" xfId="0" applyFont="1" applyFill="1"/>
    <xf numFmtId="0" fontId="100" fillId="21" borderId="49" xfId="0" applyFont="1" applyFill="1" applyBorder="1" applyAlignment="1">
      <alignment horizontal="left" vertical="center"/>
    </xf>
    <xf numFmtId="0" fontId="100" fillId="24" borderId="56" xfId="0" applyFont="1" applyFill="1" applyBorder="1" applyAlignment="1">
      <alignment wrapText="1"/>
    </xf>
    <xf numFmtId="0" fontId="100" fillId="25" borderId="13" xfId="0" applyFont="1" applyFill="1" applyBorder="1" applyAlignment="1">
      <alignment horizontal="left" vertical="center"/>
    </xf>
    <xf numFmtId="0" fontId="100" fillId="21" borderId="13" xfId="0" applyFont="1" applyFill="1" applyBorder="1" applyAlignment="1">
      <alignment horizontal="left" vertical="center" wrapText="1"/>
    </xf>
    <xf numFmtId="0" fontId="100" fillId="21" borderId="13" xfId="0" applyFont="1" applyFill="1" applyBorder="1" applyAlignment="1">
      <alignment vertical="center"/>
    </xf>
    <xf numFmtId="0" fontId="100" fillId="25" borderId="13" xfId="0" applyFont="1" applyFill="1" applyBorder="1"/>
    <xf numFmtId="0" fontId="100" fillId="25" borderId="13" xfId="0" applyFont="1" applyFill="1" applyBorder="1" applyAlignment="1">
      <alignment horizontal="left" vertical="center" wrapText="1"/>
    </xf>
    <xf numFmtId="0" fontId="100" fillId="29" borderId="10" xfId="0" applyFont="1" applyFill="1" applyBorder="1" applyAlignment="1">
      <alignment horizontal="left" vertical="center" wrapText="1" readingOrder="1"/>
    </xf>
    <xf numFmtId="0" fontId="100" fillId="25" borderId="13" xfId="0" applyFont="1" applyFill="1" applyBorder="1" applyAlignment="1">
      <alignment vertical="center"/>
    </xf>
    <xf numFmtId="0" fontId="100" fillId="25" borderId="57" xfId="0" applyFont="1" applyFill="1" applyBorder="1" applyAlignment="1">
      <alignment wrapText="1"/>
    </xf>
    <xf numFmtId="0" fontId="104" fillId="0" borderId="0" xfId="0" applyFont="1" applyAlignment="1">
      <alignment horizontal="center" vertical="center" readingOrder="1"/>
    </xf>
  </cellXfs>
  <cellStyles count="46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44" builtinId="3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Hyperlink" xfId="45" xr:uid="{00000000-000B-0000-0000-000008000000}"/>
    <cellStyle name="Input" xfId="34" xr:uid="{00000000-0005-0000-0000-000021000000}"/>
    <cellStyle name="Linked Cell" xfId="35" xr:uid="{00000000-0005-0000-0000-000022000000}"/>
    <cellStyle name="Neutral" xfId="36" xr:uid="{00000000-0005-0000-0000-000023000000}"/>
    <cellStyle name="Normal" xfId="0" builtinId="0"/>
    <cellStyle name="Normal 2" xfId="37" xr:uid="{00000000-0005-0000-0000-000024000000}"/>
    <cellStyle name="Normal 2_Katalog knjiga" xfId="38" xr:uid="{00000000-0005-0000-0000-000025000000}"/>
    <cellStyle name="Note" xfId="39" xr:uid="{00000000-0005-0000-0000-000027000000}"/>
    <cellStyle name="Output" xfId="40" xr:uid="{00000000-0005-0000-0000-000028000000}"/>
    <cellStyle name="Title" xfId="41" xr:uid="{00000000-0005-0000-0000-000029000000}"/>
    <cellStyle name="Total" xfId="42" xr:uid="{00000000-0005-0000-0000-00002A000000}"/>
    <cellStyle name="Warning Text" xfId="43" xr:uid="{00000000-0005-0000-0000-00002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r.ro/" TargetMode="External"/><Relationship Id="rId2" Type="http://schemas.openxmlformats.org/officeDocument/2006/relationships/hyperlink" Target="https://kabinet.alfa.hr/osobe/63" TargetMode="External"/><Relationship Id="rId1" Type="http://schemas.openxmlformats.org/officeDocument/2006/relationships/hyperlink" Target="https://kabinet.alfa.hr/osobe/63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r.ro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>
    <pageSetUpPr fitToPage="1"/>
  </sheetPr>
  <dimension ref="A1:J1026"/>
  <sheetViews>
    <sheetView showGridLines="0" topLeftCell="A38" zoomScale="115" zoomScaleNormal="115" zoomScaleSheetLayoutView="100" workbookViewId="0">
      <selection activeCell="D909" sqref="D909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1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J5+J10+J14+J18+J22+J26+J30+J34+J38+J42+J46+J50+J54+J58+J62+J70+J74+J78+J82+J86+J90+J66</f>
        <v>2387.75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SUM(J6:J9)</f>
        <v>613.17999999999995</v>
      </c>
    </row>
    <row r="6" spans="1:10" s="2" customFormat="1" ht="22.5">
      <c r="A6" s="11"/>
      <c r="B6" s="12"/>
      <c r="C6" s="13" t="s">
        <v>15</v>
      </c>
      <c r="D6" s="14" t="s">
        <v>16</v>
      </c>
      <c r="E6" s="14" t="s">
        <v>17</v>
      </c>
      <c r="F6" s="15" t="s">
        <v>18</v>
      </c>
      <c r="G6" s="15" t="s">
        <v>19</v>
      </c>
      <c r="H6" s="24">
        <v>23</v>
      </c>
      <c r="I6" s="28">
        <v>10</v>
      </c>
      <c r="J6" s="28">
        <v>230</v>
      </c>
    </row>
    <row r="7" spans="1:10" s="2" customFormat="1" ht="22.5">
      <c r="A7" s="11"/>
      <c r="B7" s="12"/>
      <c r="C7" s="13" t="s">
        <v>20</v>
      </c>
      <c r="D7" s="14" t="s">
        <v>21</v>
      </c>
      <c r="E7" s="14" t="s">
        <v>17</v>
      </c>
      <c r="F7" s="15" t="s">
        <v>18</v>
      </c>
      <c r="G7" s="15" t="s">
        <v>19</v>
      </c>
      <c r="H7" s="24">
        <v>23</v>
      </c>
      <c r="I7" s="28">
        <v>11.9</v>
      </c>
      <c r="J7" s="28">
        <v>273.7</v>
      </c>
    </row>
    <row r="8" spans="1:10" s="2" customFormat="1" ht="22.5">
      <c r="A8" s="11"/>
      <c r="B8" s="12"/>
      <c r="C8" s="13" t="s">
        <v>22</v>
      </c>
      <c r="D8" s="14" t="s">
        <v>16</v>
      </c>
      <c r="E8" s="14" t="s">
        <v>23</v>
      </c>
      <c r="F8" s="15" t="s">
        <v>13</v>
      </c>
      <c r="G8" s="15" t="s">
        <v>19</v>
      </c>
      <c r="H8" s="24">
        <v>23</v>
      </c>
      <c r="I8" s="28">
        <v>2.38</v>
      </c>
      <c r="J8" s="28">
        <v>54.74</v>
      </c>
    </row>
    <row r="9" spans="1:10" s="2" customFormat="1" ht="22.5">
      <c r="A9" s="11"/>
      <c r="B9" s="12"/>
      <c r="C9" s="13" t="s">
        <v>24</v>
      </c>
      <c r="D9" s="14" t="s">
        <v>16</v>
      </c>
      <c r="E9" s="14" t="s">
        <v>25</v>
      </c>
      <c r="F9" s="15" t="s">
        <v>26</v>
      </c>
      <c r="G9" s="15" t="s">
        <v>19</v>
      </c>
      <c r="H9" s="24">
        <v>23</v>
      </c>
      <c r="I9" s="28">
        <v>2.38</v>
      </c>
      <c r="J9" s="28">
        <v>54.74</v>
      </c>
    </row>
    <row r="10" spans="1:10" ht="24.95" customHeight="1">
      <c r="A10" s="45" t="s">
        <v>27</v>
      </c>
      <c r="B10" s="10"/>
      <c r="C10" s="9" t="s">
        <v>28</v>
      </c>
      <c r="D10" s="10"/>
      <c r="E10" s="10"/>
      <c r="F10" s="10"/>
      <c r="G10" s="10"/>
      <c r="H10" s="23">
        <v>0</v>
      </c>
      <c r="I10" s="28"/>
      <c r="J10" s="39">
        <f>SUM(J11:J13)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ref="J12:J13" si="0">H12*I12</f>
        <v>0</v>
      </c>
    </row>
    <row r="13" spans="1:10">
      <c r="A13" s="11"/>
      <c r="B13" s="16"/>
      <c r="C13" s="17"/>
      <c r="D13" s="17"/>
      <c r="E13" s="17"/>
      <c r="F13" s="16"/>
      <c r="G13" s="16"/>
      <c r="H13" s="23"/>
      <c r="I13" s="28"/>
      <c r="J13" s="28">
        <f t="shared" si="0"/>
        <v>0</v>
      </c>
    </row>
    <row r="14" spans="1:10" ht="24.95" customHeight="1">
      <c r="A14" s="45" t="s">
        <v>29</v>
      </c>
      <c r="B14" s="10"/>
      <c r="C14" s="9" t="s">
        <v>30</v>
      </c>
      <c r="D14" s="10"/>
      <c r="E14" s="10"/>
      <c r="F14" s="10"/>
      <c r="G14" s="10"/>
      <c r="H14" s="23">
        <v>0</v>
      </c>
      <c r="I14" s="28"/>
      <c r="J14" s="39">
        <f>SUM(J15:J17)</f>
        <v>251.85</v>
      </c>
    </row>
    <row r="15" spans="1:10" s="2" customFormat="1" ht="22.5">
      <c r="A15" s="11"/>
      <c r="B15" s="12"/>
      <c r="C15" s="13" t="s">
        <v>31</v>
      </c>
      <c r="D15" s="14" t="s">
        <v>32</v>
      </c>
      <c r="E15" s="14" t="s">
        <v>17</v>
      </c>
      <c r="F15" s="15" t="s">
        <v>18</v>
      </c>
      <c r="G15" s="15" t="s">
        <v>33</v>
      </c>
      <c r="H15" s="24">
        <v>23</v>
      </c>
      <c r="I15" s="28">
        <v>10.95</v>
      </c>
      <c r="J15" s="28">
        <v>251.85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ref="J16:J61" si="1">H16*I16</f>
        <v>0</v>
      </c>
    </row>
    <row r="17" spans="1:10" s="2" customFormat="1">
      <c r="A17" s="11"/>
      <c r="B17" s="12"/>
      <c r="C17" s="13"/>
      <c r="D17" s="14"/>
      <c r="E17" s="14"/>
      <c r="F17" s="15"/>
      <c r="G17" s="15"/>
      <c r="H17" s="24"/>
      <c r="I17" s="28"/>
      <c r="J17" s="28">
        <f t="shared" si="1"/>
        <v>0</v>
      </c>
    </row>
    <row r="18" spans="1:10" ht="24.95" customHeight="1">
      <c r="A18" s="45" t="s">
        <v>34</v>
      </c>
      <c r="B18" s="10"/>
      <c r="C18" s="18" t="s">
        <v>35</v>
      </c>
      <c r="D18" s="10"/>
      <c r="E18" s="10"/>
      <c r="F18" s="10"/>
      <c r="G18" s="10"/>
      <c r="H18" s="23">
        <v>0</v>
      </c>
      <c r="I18" s="28"/>
      <c r="J18" s="39">
        <f>SUM(J19:J21)</f>
        <v>125.73</v>
      </c>
    </row>
    <row r="19" spans="1:10" ht="22.5">
      <c r="A19" s="11"/>
      <c r="B19" s="16"/>
      <c r="C19" s="17" t="s">
        <v>36</v>
      </c>
      <c r="D19" s="17" t="s">
        <v>37</v>
      </c>
      <c r="E19" s="17" t="s">
        <v>17</v>
      </c>
      <c r="F19" s="16">
        <v>1</v>
      </c>
      <c r="G19" s="16" t="s">
        <v>38</v>
      </c>
      <c r="H19" s="23">
        <v>11</v>
      </c>
      <c r="I19" s="28">
        <v>11.43</v>
      </c>
      <c r="J19" s="28">
        <v>125.73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1"/>
        <v>0</v>
      </c>
    </row>
    <row r="21" spans="1:10">
      <c r="A21" s="11"/>
      <c r="B21" s="16"/>
      <c r="C21" s="17"/>
      <c r="D21" s="17"/>
      <c r="E21" s="17"/>
      <c r="F21" s="16"/>
      <c r="G21" s="16"/>
      <c r="H21" s="23"/>
      <c r="I21" s="28"/>
      <c r="J21" s="28">
        <f t="shared" si="1"/>
        <v>0</v>
      </c>
    </row>
    <row r="22" spans="1:10" ht="24.95" customHeight="1">
      <c r="A22" s="45" t="s">
        <v>39</v>
      </c>
      <c r="B22" s="10"/>
      <c r="C22" s="9" t="s">
        <v>40</v>
      </c>
      <c r="D22" s="10"/>
      <c r="E22" s="10"/>
      <c r="F22" s="10"/>
      <c r="G22" s="10"/>
      <c r="H22" s="23">
        <v>0</v>
      </c>
      <c r="I22" s="28"/>
      <c r="J22" s="39">
        <f>SUM(J23:J25)</f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>
        <f t="shared" si="1"/>
        <v>0</v>
      </c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/>
    </row>
    <row r="25" spans="1:10">
      <c r="A25" s="11"/>
      <c r="B25" s="16"/>
      <c r="C25" s="17"/>
      <c r="D25" s="17"/>
      <c r="E25" s="17"/>
      <c r="F25" s="16"/>
      <c r="G25" s="16"/>
      <c r="H25" s="23"/>
      <c r="I25" s="28"/>
      <c r="J25" s="28">
        <f t="shared" si="1"/>
        <v>0</v>
      </c>
    </row>
    <row r="26" spans="1:10" ht="24.95" customHeight="1">
      <c r="A26" s="45" t="s">
        <v>41</v>
      </c>
      <c r="B26" s="10"/>
      <c r="C26" s="9" t="s">
        <v>42</v>
      </c>
      <c r="D26" s="10"/>
      <c r="E26" s="10"/>
      <c r="F26" s="10"/>
      <c r="G26" s="10"/>
      <c r="H26" s="23">
        <v>0</v>
      </c>
      <c r="I26" s="28"/>
      <c r="J26" s="39">
        <f>SUM(J27:J29)</f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>
        <f t="shared" si="1"/>
        <v>0</v>
      </c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/>
    </row>
    <row r="29" spans="1:10">
      <c r="A29" s="11"/>
      <c r="B29" s="16"/>
      <c r="C29" s="17"/>
      <c r="D29" s="17"/>
      <c r="E29" s="17"/>
      <c r="F29" s="16"/>
      <c r="G29" s="16"/>
      <c r="H29" s="23"/>
      <c r="I29" s="28"/>
      <c r="J29" s="28">
        <f t="shared" si="1"/>
        <v>0</v>
      </c>
    </row>
    <row r="30" spans="1:10" ht="24.95" customHeight="1">
      <c r="A30" s="45" t="s">
        <v>43</v>
      </c>
      <c r="B30" s="10"/>
      <c r="C30" s="9" t="s">
        <v>44</v>
      </c>
      <c r="D30" s="10"/>
      <c r="E30" s="10"/>
      <c r="F30" s="10"/>
      <c r="G30" s="10"/>
      <c r="H30" s="23">
        <v>0</v>
      </c>
      <c r="I30" s="28"/>
      <c r="J30" s="39">
        <f>SUM(J31:J33)</f>
        <v>492.89</v>
      </c>
    </row>
    <row r="31" spans="1:10" s="2" customFormat="1" ht="22.5">
      <c r="A31" s="11"/>
      <c r="B31" s="12"/>
      <c r="C31" s="13" t="s">
        <v>45</v>
      </c>
      <c r="D31" s="14" t="s">
        <v>46</v>
      </c>
      <c r="E31" s="14" t="s">
        <v>17</v>
      </c>
      <c r="F31" s="15" t="s">
        <v>13</v>
      </c>
      <c r="G31" s="15" t="s">
        <v>19</v>
      </c>
      <c r="H31" s="24">
        <v>23</v>
      </c>
      <c r="I31" s="28">
        <v>10</v>
      </c>
      <c r="J31" s="28">
        <v>230</v>
      </c>
    </row>
    <row r="32" spans="1:10" s="2" customFormat="1" ht="22.5">
      <c r="A32" s="11"/>
      <c r="B32" s="12"/>
      <c r="C32" s="13" t="s">
        <v>47</v>
      </c>
      <c r="D32" s="14" t="s">
        <v>46</v>
      </c>
      <c r="E32" s="14" t="s">
        <v>48</v>
      </c>
      <c r="F32" s="15" t="s">
        <v>13</v>
      </c>
      <c r="G32" s="15" t="s">
        <v>19</v>
      </c>
      <c r="H32" s="24">
        <v>23</v>
      </c>
      <c r="I32" s="28">
        <v>11.43</v>
      </c>
      <c r="J32" s="28">
        <v>262.89</v>
      </c>
    </row>
    <row r="33" spans="1:10" s="2" customFormat="1">
      <c r="A33" s="11"/>
      <c r="B33" s="12"/>
      <c r="C33" s="13"/>
      <c r="D33" s="14"/>
      <c r="E33" s="14"/>
      <c r="F33" s="15"/>
      <c r="G33" s="15"/>
      <c r="H33" s="24"/>
      <c r="I33" s="28"/>
      <c r="J33" s="28">
        <f t="shared" si="1"/>
        <v>0</v>
      </c>
    </row>
    <row r="34" spans="1:10" ht="24.95" customHeight="1">
      <c r="A34" s="45" t="s">
        <v>49</v>
      </c>
      <c r="B34" s="10"/>
      <c r="C34" s="9" t="s">
        <v>50</v>
      </c>
      <c r="D34" s="10"/>
      <c r="E34" s="10"/>
      <c r="F34" s="10"/>
      <c r="G34" s="10"/>
      <c r="H34" s="23">
        <v>0</v>
      </c>
      <c r="I34" s="28"/>
      <c r="J34" s="39">
        <f>SUM(J35:J37)</f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1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1"/>
        <v>0</v>
      </c>
    </row>
    <row r="37" spans="1:10">
      <c r="A37" s="11"/>
      <c r="B37" s="16"/>
      <c r="C37" s="17"/>
      <c r="D37" s="17"/>
      <c r="E37" s="17"/>
      <c r="F37" s="16"/>
      <c r="G37" s="16"/>
      <c r="H37" s="23"/>
      <c r="I37" s="28"/>
      <c r="J37" s="28">
        <f t="shared" si="1"/>
        <v>0</v>
      </c>
    </row>
    <row r="38" spans="1:10" ht="24.95" customHeight="1">
      <c r="A38" s="45" t="s">
        <v>51</v>
      </c>
      <c r="B38" s="10"/>
      <c r="C38" s="9" t="s">
        <v>52</v>
      </c>
      <c r="D38" s="10"/>
      <c r="E38" s="10"/>
      <c r="F38" s="10"/>
      <c r="G38" s="10"/>
      <c r="H38" s="23">
        <v>0</v>
      </c>
      <c r="I38" s="28"/>
      <c r="J38" s="39">
        <f>SUM(J39:J41)</f>
        <v>241.04</v>
      </c>
    </row>
    <row r="39" spans="1:10" s="2" customFormat="1" ht="22.5">
      <c r="A39" s="11"/>
      <c r="B39" s="12"/>
      <c r="C39" s="13" t="s">
        <v>53</v>
      </c>
      <c r="D39" s="14" t="s">
        <v>54</v>
      </c>
      <c r="E39" s="14" t="s">
        <v>17</v>
      </c>
      <c r="F39" s="15" t="s">
        <v>13</v>
      </c>
      <c r="G39" s="15" t="s">
        <v>19</v>
      </c>
      <c r="H39" s="24">
        <v>23</v>
      </c>
      <c r="I39" s="28">
        <v>10.48</v>
      </c>
      <c r="J39" s="28">
        <v>241.04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1"/>
        <v>0</v>
      </c>
    </row>
    <row r="41" spans="1:10" s="2" customFormat="1">
      <c r="A41" s="11"/>
      <c r="B41" s="12"/>
      <c r="C41" s="13"/>
      <c r="D41" s="14"/>
      <c r="E41" s="14"/>
      <c r="F41" s="15"/>
      <c r="G41" s="15"/>
      <c r="H41" s="24"/>
      <c r="I41" s="28"/>
      <c r="J41" s="28">
        <f t="shared" si="1"/>
        <v>0</v>
      </c>
    </row>
    <row r="42" spans="1:10" ht="24.95" customHeight="1">
      <c r="A42" s="45" t="s">
        <v>55</v>
      </c>
      <c r="B42" s="10"/>
      <c r="C42" s="9" t="s">
        <v>56</v>
      </c>
      <c r="D42" s="10"/>
      <c r="E42" s="10"/>
      <c r="F42" s="10"/>
      <c r="G42" s="10"/>
      <c r="H42" s="23">
        <v>0</v>
      </c>
      <c r="I42" s="28"/>
      <c r="J42" s="39">
        <f>SUM(J43:J45)</f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>
        <f t="shared" si="1"/>
        <v>0</v>
      </c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/>
    </row>
    <row r="45" spans="1:10">
      <c r="A45" s="11"/>
      <c r="B45" s="16"/>
      <c r="C45" s="17"/>
      <c r="D45" s="17"/>
      <c r="E45" s="17"/>
      <c r="F45" s="16"/>
      <c r="G45" s="16"/>
      <c r="H45" s="23"/>
      <c r="I45" s="28"/>
      <c r="J45" s="28">
        <f t="shared" si="1"/>
        <v>0</v>
      </c>
    </row>
    <row r="46" spans="1:10" ht="24.95" customHeight="1">
      <c r="A46" s="45" t="s">
        <v>57</v>
      </c>
      <c r="B46" s="10"/>
      <c r="C46" s="9" t="s">
        <v>58</v>
      </c>
      <c r="D46" s="10"/>
      <c r="E46" s="10"/>
      <c r="F46" s="10"/>
      <c r="G46" s="10"/>
      <c r="H46" s="23">
        <v>0</v>
      </c>
      <c r="I46" s="28"/>
      <c r="J46" s="39">
        <f>SUM(J47:J49)</f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>
        <f t="shared" si="1"/>
        <v>0</v>
      </c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/>
    </row>
    <row r="49" spans="1:10" s="2" customFormat="1">
      <c r="A49" s="11"/>
      <c r="B49" s="12"/>
      <c r="C49" s="13"/>
      <c r="D49" s="14"/>
      <c r="E49" s="14"/>
      <c r="F49" s="15"/>
      <c r="G49" s="15"/>
      <c r="H49" s="24"/>
      <c r="I49" s="28"/>
      <c r="J49" s="28">
        <f t="shared" si="1"/>
        <v>0</v>
      </c>
    </row>
    <row r="50" spans="1:10" ht="24.95" customHeight="1">
      <c r="A50" s="45" t="s">
        <v>59</v>
      </c>
      <c r="B50" s="10"/>
      <c r="C50" s="9" t="s">
        <v>60</v>
      </c>
      <c r="D50" s="10"/>
      <c r="E50" s="10"/>
      <c r="F50" s="10"/>
      <c r="G50" s="10"/>
      <c r="H50" s="23">
        <v>0</v>
      </c>
      <c r="I50" s="28"/>
      <c r="J50" s="39">
        <f>SUM(J51:J53)</f>
        <v>273.7</v>
      </c>
    </row>
    <row r="51" spans="1:10" s="2" customFormat="1" ht="22.5">
      <c r="A51" s="11"/>
      <c r="B51" s="12"/>
      <c r="C51" s="13" t="s">
        <v>61</v>
      </c>
      <c r="D51" s="14" t="s">
        <v>62</v>
      </c>
      <c r="E51" s="14" t="s">
        <v>63</v>
      </c>
      <c r="F51" s="15" t="s">
        <v>13</v>
      </c>
      <c r="G51" s="15" t="s">
        <v>19</v>
      </c>
      <c r="H51" s="24">
        <v>23</v>
      </c>
      <c r="I51" s="28">
        <v>11.9</v>
      </c>
      <c r="J51" s="28">
        <v>273.7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1"/>
        <v>0</v>
      </c>
    </row>
    <row r="53" spans="1:10" s="2" customFormat="1">
      <c r="A53" s="11"/>
      <c r="B53" s="12"/>
      <c r="C53" s="13"/>
      <c r="D53" s="14"/>
      <c r="E53" s="14"/>
      <c r="F53" s="15"/>
      <c r="G53" s="15"/>
      <c r="H53" s="24"/>
      <c r="I53" s="28"/>
      <c r="J53" s="28">
        <f t="shared" si="1"/>
        <v>0</v>
      </c>
    </row>
    <row r="54" spans="1:10" ht="24.95" customHeight="1">
      <c r="A54" s="45" t="s">
        <v>64</v>
      </c>
      <c r="B54" s="10"/>
      <c r="C54" s="9" t="s">
        <v>65</v>
      </c>
      <c r="D54" s="10"/>
      <c r="E54" s="10"/>
      <c r="F54" s="10"/>
      <c r="G54" s="10"/>
      <c r="H54" s="23">
        <v>0</v>
      </c>
      <c r="I54" s="28"/>
      <c r="J54" s="39">
        <f>SUM(J55:J57)</f>
        <v>159.41</v>
      </c>
    </row>
    <row r="55" spans="1:10" s="2" customFormat="1" ht="33.75">
      <c r="A55" s="11"/>
      <c r="B55" s="12"/>
      <c r="C55" s="13" t="s">
        <v>66</v>
      </c>
      <c r="D55" s="14" t="s">
        <v>67</v>
      </c>
      <c r="E55" s="14" t="s">
        <v>17</v>
      </c>
      <c r="F55" s="15" t="s">
        <v>18</v>
      </c>
      <c r="G55" s="15" t="s">
        <v>68</v>
      </c>
      <c r="H55" s="24">
        <v>19</v>
      </c>
      <c r="I55" s="28">
        <v>8.39</v>
      </c>
      <c r="J55" s="28">
        <v>159.41</v>
      </c>
    </row>
    <row r="56" spans="1:10" s="2" customFormat="1">
      <c r="A56" s="11"/>
      <c r="B56" s="12"/>
      <c r="C56" s="13"/>
      <c r="D56" s="14"/>
      <c r="E56" s="14"/>
      <c r="F56" s="15"/>
      <c r="G56" s="15"/>
      <c r="H56" s="24"/>
      <c r="I56" s="28"/>
      <c r="J56" s="28">
        <f t="shared" si="1"/>
        <v>0</v>
      </c>
    </row>
    <row r="57" spans="1:10" s="2" customFormat="1" ht="10.9" customHeight="1">
      <c r="B57" s="12"/>
      <c r="C57" s="13"/>
      <c r="D57" s="14"/>
      <c r="E57" s="14"/>
      <c r="F57" s="15"/>
      <c r="G57" s="15"/>
      <c r="H57" s="24"/>
      <c r="I57" s="28"/>
      <c r="J57" s="28">
        <f t="shared" si="1"/>
        <v>0</v>
      </c>
    </row>
    <row r="58" spans="1:10" ht="24.95" customHeight="1">
      <c r="A58" s="45" t="s">
        <v>69</v>
      </c>
      <c r="B58" s="10"/>
      <c r="C58" s="9" t="s">
        <v>70</v>
      </c>
      <c r="D58" s="10"/>
      <c r="E58" s="10"/>
      <c r="F58" s="10"/>
      <c r="G58" s="10"/>
      <c r="H58" s="23">
        <v>0</v>
      </c>
      <c r="I58" s="28"/>
      <c r="J58" s="39">
        <f>SUM(J59:J61)</f>
        <v>0</v>
      </c>
    </row>
    <row r="59" spans="1:10">
      <c r="A59" s="11"/>
      <c r="B59" s="16"/>
      <c r="C59" s="17"/>
      <c r="D59" s="17"/>
      <c r="E59" s="17"/>
      <c r="F59" s="16"/>
      <c r="G59" s="16"/>
      <c r="H59" s="23"/>
      <c r="I59" s="28"/>
      <c r="J59" s="28">
        <f t="shared" si="1"/>
        <v>0</v>
      </c>
    </row>
    <row r="60" spans="1:10" s="2" customFormat="1">
      <c r="A60" s="11"/>
      <c r="B60" s="16"/>
      <c r="C60" s="13"/>
      <c r="D60" s="14"/>
      <c r="E60" s="14"/>
      <c r="F60" s="15"/>
      <c r="G60" s="15"/>
      <c r="H60" s="24"/>
      <c r="I60" s="28"/>
      <c r="J60" s="28">
        <f t="shared" si="1"/>
        <v>0</v>
      </c>
    </row>
    <row r="61" spans="1:10">
      <c r="A61" s="11"/>
      <c r="B61" s="16"/>
      <c r="C61" s="17"/>
      <c r="D61" s="17"/>
      <c r="E61" s="17"/>
      <c r="F61" s="16"/>
      <c r="G61" s="16"/>
      <c r="H61" s="23"/>
      <c r="I61" s="28"/>
      <c r="J61" s="28">
        <f t="shared" si="1"/>
        <v>0</v>
      </c>
    </row>
    <row r="62" spans="1:10" ht="24.95" customHeight="1">
      <c r="A62" s="45" t="s">
        <v>71</v>
      </c>
      <c r="B62" s="10"/>
      <c r="C62" s="9" t="s">
        <v>72</v>
      </c>
      <c r="D62" s="10"/>
      <c r="E62" s="10"/>
      <c r="F62" s="10"/>
      <c r="G62" s="10"/>
      <c r="H62" s="23">
        <v>0</v>
      </c>
      <c r="I62" s="28"/>
      <c r="J62" s="39">
        <f>SUM(J63:J65)</f>
        <v>0</v>
      </c>
    </row>
    <row r="63" spans="1:10">
      <c r="A63" s="11"/>
      <c r="B63" s="16"/>
      <c r="C63" s="17"/>
      <c r="D63" s="17"/>
      <c r="E63" s="17"/>
      <c r="F63" s="16"/>
      <c r="G63" s="16"/>
      <c r="H63" s="23"/>
      <c r="I63" s="28"/>
      <c r="J63" s="28">
        <f t="shared" ref="J63:J109" si="2">H63*I63</f>
        <v>0</v>
      </c>
    </row>
    <row r="64" spans="1:10" s="2" customFormat="1">
      <c r="A64" s="11"/>
      <c r="B64" s="16"/>
      <c r="C64" s="14"/>
      <c r="D64" s="14"/>
      <c r="E64" s="14"/>
      <c r="F64" s="15"/>
      <c r="G64" s="15"/>
      <c r="H64" s="24"/>
      <c r="I64" s="28"/>
      <c r="J64" s="28">
        <f t="shared" si="2"/>
        <v>0</v>
      </c>
    </row>
    <row r="65" spans="1:10">
      <c r="A65" s="11"/>
      <c r="B65" s="16"/>
      <c r="C65" s="17"/>
      <c r="D65" s="17"/>
      <c r="E65" s="17"/>
      <c r="F65" s="16"/>
      <c r="G65" s="16"/>
      <c r="H65" s="23"/>
      <c r="I65" s="28"/>
      <c r="J65" s="28">
        <f t="shared" si="2"/>
        <v>0</v>
      </c>
    </row>
    <row r="66" spans="1:10" ht="24.95" customHeight="1">
      <c r="A66" s="45" t="s">
        <v>73</v>
      </c>
      <c r="B66" s="10"/>
      <c r="C66" s="9" t="s">
        <v>74</v>
      </c>
      <c r="D66" s="10"/>
      <c r="E66" s="10"/>
      <c r="F66" s="10"/>
      <c r="G66" s="10"/>
      <c r="H66" s="23">
        <v>0</v>
      </c>
      <c r="I66" s="28"/>
      <c r="J66" s="39">
        <f>SUM(J67:J69)</f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2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2"/>
        <v>0</v>
      </c>
    </row>
    <row r="69" spans="1:10" s="2" customFormat="1">
      <c r="A69" s="11"/>
      <c r="B69" s="12"/>
      <c r="C69" s="13"/>
      <c r="D69" s="14"/>
      <c r="E69" s="14"/>
      <c r="F69" s="15"/>
      <c r="G69" s="15"/>
      <c r="H69" s="24"/>
      <c r="I69" s="28"/>
      <c r="J69" s="28">
        <f t="shared" si="2"/>
        <v>0</v>
      </c>
    </row>
    <row r="70" spans="1:10" ht="24" customHeight="1">
      <c r="A70" s="45" t="s">
        <v>75</v>
      </c>
      <c r="B70" s="10"/>
      <c r="C70" s="9" t="s">
        <v>76</v>
      </c>
      <c r="D70" s="10"/>
      <c r="E70" s="10"/>
      <c r="F70" s="10"/>
      <c r="G70" s="10"/>
      <c r="H70" s="23">
        <v>0</v>
      </c>
      <c r="I70" s="28"/>
      <c r="J70" s="39">
        <f>SUM(J73)</f>
        <v>0</v>
      </c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 ht="10.15" customHeight="1">
      <c r="A72" s="9"/>
      <c r="B72" s="10"/>
      <c r="C72" s="10"/>
      <c r="D72" s="10"/>
      <c r="E72" s="10"/>
      <c r="F72" s="10"/>
      <c r="G72" s="10"/>
      <c r="H72" s="23"/>
      <c r="I72" s="28"/>
      <c r="J72" s="39"/>
    </row>
    <row r="73" spans="1:10">
      <c r="A73" s="11"/>
      <c r="B73" s="16"/>
      <c r="C73" s="17"/>
      <c r="D73" s="17"/>
      <c r="E73" s="17"/>
      <c r="F73" s="16"/>
      <c r="G73" s="16"/>
      <c r="H73" s="23"/>
      <c r="I73" s="28"/>
      <c r="J73" s="28">
        <f t="shared" si="2"/>
        <v>0</v>
      </c>
    </row>
    <row r="74" spans="1:10" ht="24.95" customHeight="1">
      <c r="A74" s="45" t="s">
        <v>77</v>
      </c>
      <c r="B74" s="10"/>
      <c r="C74" s="9" t="s">
        <v>78</v>
      </c>
      <c r="D74" s="10"/>
      <c r="E74" s="10"/>
      <c r="F74" s="10"/>
      <c r="G74" s="10"/>
      <c r="H74" s="23">
        <v>0</v>
      </c>
      <c r="I74" s="28"/>
      <c r="J74" s="39">
        <f>SUM(J75:J77)</f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2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2"/>
        <v>0</v>
      </c>
    </row>
    <row r="77" spans="1:10">
      <c r="A77" s="11"/>
      <c r="B77" s="16"/>
      <c r="C77" s="17"/>
      <c r="D77" s="17"/>
      <c r="E77" s="17"/>
      <c r="F77" s="16"/>
      <c r="G77" s="16"/>
      <c r="H77" s="23"/>
      <c r="I77" s="28"/>
      <c r="J77" s="28">
        <f t="shared" si="2"/>
        <v>0</v>
      </c>
    </row>
    <row r="78" spans="1:10" ht="24.95" customHeight="1">
      <c r="A78" s="45" t="s">
        <v>79</v>
      </c>
      <c r="B78" s="10"/>
      <c r="C78" s="9" t="s">
        <v>80</v>
      </c>
      <c r="D78" s="10"/>
      <c r="E78" s="10"/>
      <c r="F78" s="10"/>
      <c r="G78" s="10"/>
      <c r="H78" s="23">
        <v>0</v>
      </c>
      <c r="I78" s="28"/>
      <c r="J78" s="39">
        <f>SUM(J81:J85)</f>
        <v>0</v>
      </c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 ht="10.15" customHeight="1">
      <c r="A80" s="9"/>
      <c r="B80" s="10"/>
      <c r="C80" s="10"/>
      <c r="D80" s="10"/>
      <c r="E80" s="10"/>
      <c r="F80" s="10"/>
      <c r="G80" s="10"/>
      <c r="H80" s="23"/>
      <c r="I80" s="28"/>
      <c r="J80" s="39"/>
    </row>
    <row r="81" spans="1:10">
      <c r="A81" s="11"/>
      <c r="B81" s="16"/>
      <c r="C81" s="17"/>
      <c r="D81" s="17"/>
      <c r="E81" s="17"/>
      <c r="F81" s="16"/>
      <c r="G81" s="16"/>
      <c r="H81" s="23"/>
      <c r="I81" s="28"/>
      <c r="J81" s="28">
        <f t="shared" si="2"/>
        <v>0</v>
      </c>
    </row>
    <row r="82" spans="1:10" ht="24.95" customHeight="1">
      <c r="A82" s="45" t="s">
        <v>81</v>
      </c>
      <c r="B82" s="10"/>
      <c r="C82" s="9" t="s">
        <v>82</v>
      </c>
      <c r="D82" s="10"/>
      <c r="E82" s="10"/>
      <c r="F82" s="10"/>
      <c r="G82" s="10"/>
      <c r="H82" s="23">
        <v>0</v>
      </c>
      <c r="I82" s="28"/>
      <c r="J82" s="28">
        <f>SUM(J83:J85)</f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2"/>
        <v>0</v>
      </c>
    </row>
    <row r="84" spans="1:10">
      <c r="A84" s="11"/>
      <c r="B84" s="16"/>
      <c r="C84" s="17"/>
      <c r="D84" s="17"/>
      <c r="E84" s="17"/>
      <c r="F84" s="16"/>
      <c r="G84" s="16"/>
      <c r="H84" s="23"/>
      <c r="I84" s="28"/>
      <c r="J84" s="28">
        <f t="shared" si="2"/>
        <v>0</v>
      </c>
    </row>
    <row r="85" spans="1:10" s="2" customFormat="1">
      <c r="A85" s="11"/>
      <c r="B85" s="12"/>
      <c r="C85" s="14"/>
      <c r="D85" s="14"/>
      <c r="E85" s="14"/>
      <c r="F85" s="15"/>
      <c r="G85" s="15"/>
      <c r="H85" s="24"/>
      <c r="I85" s="28"/>
      <c r="J85" s="28">
        <f t="shared" si="2"/>
        <v>0</v>
      </c>
    </row>
    <row r="86" spans="1:10" ht="24.95" customHeight="1">
      <c r="A86" s="45" t="s">
        <v>83</v>
      </c>
      <c r="B86" s="10"/>
      <c r="C86" s="9" t="s">
        <v>84</v>
      </c>
      <c r="D86" s="10"/>
      <c r="E86" s="10"/>
      <c r="F86" s="10"/>
      <c r="G86" s="10"/>
      <c r="H86" s="23">
        <v>0</v>
      </c>
      <c r="I86" s="28"/>
      <c r="J86" s="39">
        <f>SUM(J87:J89)</f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2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2"/>
        <v>0</v>
      </c>
    </row>
    <row r="89" spans="1:10" s="2" customFormat="1">
      <c r="A89" s="11"/>
      <c r="B89" s="12"/>
      <c r="C89" s="14"/>
      <c r="D89" s="14"/>
      <c r="E89" s="14"/>
      <c r="F89" s="15"/>
      <c r="G89" s="15"/>
      <c r="H89" s="24"/>
      <c r="I89" s="28"/>
      <c r="J89" s="28">
        <f t="shared" si="2"/>
        <v>0</v>
      </c>
    </row>
    <row r="90" spans="1:10" ht="15.75" customHeight="1">
      <c r="A90" s="45" t="s">
        <v>85</v>
      </c>
      <c r="B90" s="10"/>
      <c r="C90" s="9" t="s">
        <v>86</v>
      </c>
      <c r="D90" s="10"/>
      <c r="E90" s="10"/>
      <c r="F90" s="10"/>
      <c r="G90" s="10"/>
      <c r="H90" s="23">
        <v>0</v>
      </c>
      <c r="I90" s="28"/>
      <c r="J90" s="28">
        <f>SUM(J91:J93)</f>
        <v>229.95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>
        <f t="shared" si="2"/>
        <v>0</v>
      </c>
    </row>
    <row r="92" spans="1:10" s="2" customFormat="1">
      <c r="A92" s="276">
        <v>23</v>
      </c>
      <c r="B92" s="277"/>
      <c r="C92" s="365" t="s">
        <v>87</v>
      </c>
      <c r="D92" s="14"/>
      <c r="E92" s="14"/>
      <c r="F92" s="15"/>
      <c r="G92" s="15"/>
      <c r="H92" s="24"/>
      <c r="I92" s="28"/>
      <c r="J92" s="28"/>
    </row>
    <row r="93" spans="1:10" s="2" customFormat="1" ht="22.5">
      <c r="A93" s="11"/>
      <c r="B93" s="12"/>
      <c r="C93" s="13" t="s">
        <v>88</v>
      </c>
      <c r="D93" s="14" t="s">
        <v>89</v>
      </c>
      <c r="E93" s="14" t="s">
        <v>17</v>
      </c>
      <c r="F93" s="15" t="s">
        <v>18</v>
      </c>
      <c r="G93" s="15" t="s">
        <v>90</v>
      </c>
      <c r="H93" s="24">
        <v>21</v>
      </c>
      <c r="I93" s="28">
        <v>10.95</v>
      </c>
      <c r="J93" s="28">
        <v>229.95</v>
      </c>
    </row>
    <row r="94" spans="1:10" s="2" customFormat="1" ht="15.75">
      <c r="A94" s="32" t="s">
        <v>91</v>
      </c>
      <c r="B94" s="33"/>
      <c r="C94" s="34"/>
      <c r="D94" s="35"/>
      <c r="E94" s="35"/>
      <c r="F94" s="36"/>
      <c r="G94" s="36"/>
      <c r="H94" s="37"/>
      <c r="I94" s="38"/>
      <c r="J94" s="28"/>
    </row>
    <row r="95" spans="1:10" ht="24.95" customHeight="1">
      <c r="A95" s="41" t="s">
        <v>92</v>
      </c>
      <c r="B95" s="40"/>
      <c r="C95" s="41"/>
      <c r="D95" s="42"/>
      <c r="E95" s="42"/>
      <c r="F95" s="42"/>
      <c r="G95" s="42"/>
      <c r="H95" s="43"/>
      <c r="I95" s="44"/>
      <c r="J95" s="28"/>
    </row>
    <row r="96" spans="1:10" ht="24.95" customHeight="1">
      <c r="A96" s="45" t="s">
        <v>13</v>
      </c>
      <c r="B96" s="10"/>
      <c r="C96" s="9" t="s">
        <v>93</v>
      </c>
      <c r="D96" s="10"/>
      <c r="E96" s="10"/>
      <c r="F96" s="10"/>
      <c r="G96" s="10"/>
      <c r="H96" s="23">
        <v>0</v>
      </c>
      <c r="I96" s="28"/>
      <c r="J96" s="39">
        <f>SUM(J97:J98)</f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2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2"/>
        <v>0</v>
      </c>
    </row>
    <row r="99" spans="1:10" s="2" customFormat="1">
      <c r="A99" s="11"/>
      <c r="B99" s="12"/>
      <c r="C99" s="13"/>
      <c r="D99" s="14"/>
      <c r="E99" s="14"/>
      <c r="F99" s="15"/>
      <c r="G99" s="15"/>
      <c r="H99" s="24"/>
      <c r="I99" s="28"/>
      <c r="J99" s="28">
        <f t="shared" si="2"/>
        <v>0</v>
      </c>
    </row>
    <row r="100" spans="1:10" ht="24.95" customHeight="1">
      <c r="A100" s="45" t="s">
        <v>94</v>
      </c>
      <c r="B100" s="10"/>
      <c r="C100" s="9" t="s">
        <v>95</v>
      </c>
      <c r="D100" s="10"/>
      <c r="E100" s="10"/>
      <c r="F100" s="10"/>
      <c r="G100" s="10"/>
      <c r="H100" s="23">
        <v>0</v>
      </c>
      <c r="I100" s="28"/>
      <c r="J100" s="39">
        <f>SUM(J101:J103)</f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2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2"/>
        <v>0</v>
      </c>
    </row>
    <row r="103" spans="1:10" s="2" customFormat="1">
      <c r="A103" s="11"/>
      <c r="B103" s="12"/>
      <c r="C103" s="13"/>
      <c r="D103" s="14"/>
      <c r="E103" s="14"/>
      <c r="F103" s="15"/>
      <c r="G103" s="15"/>
      <c r="H103" s="24"/>
      <c r="I103" s="28"/>
      <c r="J103" s="28">
        <f t="shared" si="2"/>
        <v>0</v>
      </c>
    </row>
    <row r="104" spans="1:10" ht="24.95" customHeight="1">
      <c r="A104" s="45" t="s">
        <v>96</v>
      </c>
      <c r="B104" s="10"/>
      <c r="C104" s="9" t="s">
        <v>97</v>
      </c>
      <c r="D104" s="10"/>
      <c r="E104" s="10"/>
      <c r="F104" s="10"/>
      <c r="G104" s="10"/>
      <c r="H104" s="23">
        <v>0</v>
      </c>
      <c r="I104" s="28"/>
      <c r="J104" s="39">
        <f>SUM(J105:J107)</f>
        <v>526.54</v>
      </c>
    </row>
    <row r="105" spans="1:10" s="2" customFormat="1" ht="45">
      <c r="A105" s="11"/>
      <c r="B105" s="12"/>
      <c r="C105" s="13" t="s">
        <v>98</v>
      </c>
      <c r="D105" s="14" t="s">
        <v>21</v>
      </c>
      <c r="E105" s="14" t="s">
        <v>99</v>
      </c>
      <c r="F105" s="15" t="s">
        <v>100</v>
      </c>
      <c r="G105" s="15" t="s">
        <v>90</v>
      </c>
      <c r="H105" s="24">
        <v>27</v>
      </c>
      <c r="I105" s="28">
        <v>11.9</v>
      </c>
      <c r="J105" s="28">
        <v>321.3</v>
      </c>
    </row>
    <row r="106" spans="1:10" s="2" customFormat="1" ht="22.5">
      <c r="A106" s="11"/>
      <c r="B106" s="12"/>
      <c r="C106" s="13" t="s">
        <v>101</v>
      </c>
      <c r="D106" s="14" t="s">
        <v>102</v>
      </c>
      <c r="E106" s="14" t="s">
        <v>103</v>
      </c>
      <c r="F106" s="15" t="s">
        <v>100</v>
      </c>
      <c r="G106" s="15" t="s">
        <v>90</v>
      </c>
      <c r="H106" s="24">
        <v>27</v>
      </c>
      <c r="I106" s="28">
        <v>7.62</v>
      </c>
      <c r="J106" s="28">
        <v>205.24</v>
      </c>
    </row>
    <row r="107" spans="1:10" s="2" customFormat="1">
      <c r="A107" s="11"/>
      <c r="B107" s="12"/>
      <c r="C107" s="13"/>
      <c r="D107" s="14"/>
      <c r="E107" s="14"/>
      <c r="F107" s="15"/>
      <c r="G107" s="15"/>
      <c r="H107" s="24"/>
      <c r="I107" s="28"/>
      <c r="J107" s="28">
        <f t="shared" si="2"/>
        <v>0</v>
      </c>
    </row>
    <row r="108" spans="1:10" ht="24.95" customHeight="1">
      <c r="A108" s="45" t="s">
        <v>104</v>
      </c>
      <c r="B108" s="10"/>
      <c r="C108" s="9" t="s">
        <v>28</v>
      </c>
      <c r="D108" s="10"/>
      <c r="E108" s="10"/>
      <c r="F108" s="10"/>
      <c r="G108" s="10"/>
      <c r="H108" s="23">
        <v>0</v>
      </c>
      <c r="I108" s="28"/>
      <c r="J108" s="39">
        <f>SUM(J109:J111)</f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2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ref="J110:J152" si="3">H110*I110</f>
        <v>0</v>
      </c>
    </row>
    <row r="111" spans="1:10">
      <c r="A111" s="11"/>
      <c r="B111" s="16"/>
      <c r="C111" s="17"/>
      <c r="D111" s="17"/>
      <c r="E111" s="17"/>
      <c r="F111" s="16"/>
      <c r="G111" s="16"/>
      <c r="H111" s="23"/>
      <c r="I111" s="28"/>
      <c r="J111" s="28">
        <f t="shared" si="3"/>
        <v>0</v>
      </c>
    </row>
    <row r="112" spans="1:10" ht="24.95" customHeight="1">
      <c r="A112" s="45" t="s">
        <v>39</v>
      </c>
      <c r="B112" s="10"/>
      <c r="C112" s="9" t="s">
        <v>30</v>
      </c>
      <c r="D112" s="10"/>
      <c r="E112" s="10"/>
      <c r="F112" s="10"/>
      <c r="G112" s="10"/>
      <c r="H112" s="23">
        <v>0</v>
      </c>
      <c r="I112" s="28"/>
      <c r="J112" s="39">
        <f>SUM(J113:J115)</f>
        <v>281.48</v>
      </c>
    </row>
    <row r="113" spans="1:10" s="2" customFormat="1" ht="22.5">
      <c r="A113" s="11"/>
      <c r="B113" s="12"/>
      <c r="C113" s="13" t="s">
        <v>105</v>
      </c>
      <c r="D113" s="14" t="s">
        <v>32</v>
      </c>
      <c r="E113" s="14" t="s">
        <v>17</v>
      </c>
      <c r="F113" s="15" t="s">
        <v>94</v>
      </c>
      <c r="G113" s="15" t="s">
        <v>33</v>
      </c>
      <c r="H113" s="24">
        <v>26</v>
      </c>
      <c r="I113" s="28">
        <v>10.35</v>
      </c>
      <c r="J113" s="28">
        <v>269.10000000000002</v>
      </c>
    </row>
    <row r="114" spans="1:10" s="2" customFormat="1" ht="33.75">
      <c r="A114" s="11"/>
      <c r="B114" s="12"/>
      <c r="C114" s="13" t="s">
        <v>106</v>
      </c>
      <c r="D114" s="14" t="s">
        <v>107</v>
      </c>
      <c r="E114" s="14" t="s">
        <v>17</v>
      </c>
      <c r="F114" s="15" t="s">
        <v>94</v>
      </c>
      <c r="G114" s="15" t="s">
        <v>33</v>
      </c>
      <c r="H114" s="24">
        <v>1</v>
      </c>
      <c r="I114" s="28">
        <v>12.38</v>
      </c>
      <c r="J114" s="28">
        <v>12.38</v>
      </c>
    </row>
    <row r="115" spans="1:10" s="2" customFormat="1">
      <c r="A115" s="11"/>
      <c r="B115" s="12"/>
      <c r="C115" s="13"/>
      <c r="D115" s="14"/>
      <c r="E115" s="14"/>
      <c r="F115" s="15"/>
      <c r="G115" s="15"/>
      <c r="H115" s="24"/>
      <c r="I115" s="28"/>
      <c r="J115" s="28">
        <f t="shared" si="3"/>
        <v>0</v>
      </c>
    </row>
    <row r="116" spans="1:10" ht="24.95" customHeight="1">
      <c r="A116" s="45" t="s">
        <v>41</v>
      </c>
      <c r="B116" s="10"/>
      <c r="C116" s="9" t="s">
        <v>35</v>
      </c>
      <c r="D116" s="10"/>
      <c r="E116" s="10"/>
      <c r="F116" s="10"/>
      <c r="G116" s="10"/>
      <c r="H116" s="23">
        <v>0</v>
      </c>
      <c r="I116" s="28"/>
      <c r="J116" s="39">
        <f>SUM(J117:J119)</f>
        <v>45.72</v>
      </c>
    </row>
    <row r="117" spans="1:10" ht="22.5">
      <c r="A117" s="11"/>
      <c r="B117" s="16"/>
      <c r="C117" s="17" t="s">
        <v>108</v>
      </c>
      <c r="D117" s="17" t="s">
        <v>109</v>
      </c>
      <c r="E117" s="17" t="s">
        <v>17</v>
      </c>
      <c r="F117" s="16">
        <v>2</v>
      </c>
      <c r="G117" s="16" t="s">
        <v>110</v>
      </c>
      <c r="H117" s="23">
        <v>4</v>
      </c>
      <c r="I117" s="28">
        <v>11.43</v>
      </c>
      <c r="J117" s="28">
        <v>45.72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>
      <c r="A119" s="11"/>
      <c r="B119" s="16"/>
      <c r="C119" s="17"/>
      <c r="D119" s="17"/>
      <c r="E119" s="17"/>
      <c r="F119" s="16"/>
      <c r="G119" s="16"/>
      <c r="H119" s="23"/>
      <c r="I119" s="28"/>
      <c r="J119" s="28">
        <f t="shared" si="3"/>
        <v>0</v>
      </c>
    </row>
    <row r="120" spans="1:10" ht="24.95" customHeight="1">
      <c r="A120" s="45" t="s">
        <v>43</v>
      </c>
      <c r="B120" s="10"/>
      <c r="C120" s="9" t="s">
        <v>40</v>
      </c>
      <c r="D120" s="10"/>
      <c r="E120" s="10"/>
      <c r="F120" s="10"/>
      <c r="G120" s="10"/>
      <c r="H120" s="23">
        <v>0</v>
      </c>
      <c r="I120" s="28"/>
      <c r="J120" s="39">
        <f>SUM(J121:J123)</f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>
        <f t="shared" si="3"/>
        <v>0</v>
      </c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/>
    </row>
    <row r="123" spans="1:10">
      <c r="A123" s="11"/>
      <c r="B123" s="16"/>
      <c r="C123" s="17"/>
      <c r="D123" s="17"/>
      <c r="E123" s="17"/>
      <c r="F123" s="16"/>
      <c r="G123" s="16"/>
      <c r="H123" s="23"/>
      <c r="I123" s="28"/>
      <c r="J123" s="28">
        <f t="shared" si="3"/>
        <v>0</v>
      </c>
    </row>
    <row r="124" spans="1:10" ht="24.95" customHeight="1">
      <c r="A124" s="45" t="s">
        <v>111</v>
      </c>
      <c r="B124" s="10"/>
      <c r="C124" s="9" t="s">
        <v>112</v>
      </c>
      <c r="D124" s="10"/>
      <c r="E124" s="10"/>
      <c r="F124" s="10"/>
      <c r="G124" s="10"/>
      <c r="H124" s="23">
        <v>0</v>
      </c>
      <c r="I124" s="28"/>
      <c r="J124" s="39">
        <f>SUM(J125:J127)</f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>
        <f t="shared" si="3"/>
        <v>0</v>
      </c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/>
    </row>
    <row r="127" spans="1:10">
      <c r="A127" s="11"/>
      <c r="B127" s="16"/>
      <c r="C127" s="17"/>
      <c r="D127" s="17"/>
      <c r="E127" s="17"/>
      <c r="F127" s="16"/>
      <c r="G127" s="16"/>
      <c r="H127" s="23"/>
      <c r="I127" s="28"/>
      <c r="J127" s="28">
        <f t="shared" si="3"/>
        <v>0</v>
      </c>
    </row>
    <row r="128" spans="1:10" ht="24.95" customHeight="1">
      <c r="A128" s="45" t="s">
        <v>51</v>
      </c>
      <c r="B128" s="10"/>
      <c r="C128" s="9" t="s">
        <v>42</v>
      </c>
      <c r="D128" s="10"/>
      <c r="E128" s="10"/>
      <c r="F128" s="10"/>
      <c r="G128" s="10"/>
      <c r="H128" s="23">
        <v>0</v>
      </c>
      <c r="I128" s="28"/>
      <c r="J128" s="39">
        <f>SUM(J129:J131)</f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>
        <f t="shared" si="3"/>
        <v>0</v>
      </c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/>
    </row>
    <row r="131" spans="1:10">
      <c r="A131" s="11"/>
      <c r="B131" s="16"/>
      <c r="C131" s="17"/>
      <c r="D131" s="17"/>
      <c r="E131" s="17"/>
      <c r="F131" s="16"/>
      <c r="G131" s="16"/>
      <c r="H131" s="23"/>
      <c r="I131" s="28"/>
      <c r="J131" s="28">
        <f t="shared" si="3"/>
        <v>0</v>
      </c>
    </row>
    <row r="132" spans="1:10" ht="24.95" customHeight="1">
      <c r="A132" s="45" t="s">
        <v>55</v>
      </c>
      <c r="B132" s="10"/>
      <c r="C132" s="9" t="s">
        <v>44</v>
      </c>
      <c r="D132" s="10"/>
      <c r="E132" s="10"/>
      <c r="F132" s="10"/>
      <c r="G132" s="10"/>
      <c r="H132" s="23">
        <v>0</v>
      </c>
      <c r="I132" s="28"/>
      <c r="J132" s="39">
        <f>SUM(J133:J136)</f>
        <v>841.41000000000008</v>
      </c>
    </row>
    <row r="133" spans="1:10" s="2" customFormat="1" ht="22.5">
      <c r="A133" s="11"/>
      <c r="B133" s="12"/>
      <c r="C133" s="13" t="s">
        <v>113</v>
      </c>
      <c r="D133" s="14" t="s">
        <v>114</v>
      </c>
      <c r="E133" s="14" t="s">
        <v>17</v>
      </c>
      <c r="F133" s="15" t="s">
        <v>100</v>
      </c>
      <c r="G133" s="15" t="s">
        <v>90</v>
      </c>
      <c r="H133" s="24">
        <v>27</v>
      </c>
      <c r="I133" s="28">
        <v>10</v>
      </c>
      <c r="J133" s="28">
        <v>270</v>
      </c>
    </row>
    <row r="134" spans="1:10" s="2" customFormat="1" ht="22.5">
      <c r="A134" s="11"/>
      <c r="B134" s="12"/>
      <c r="C134" s="13" t="s">
        <v>115</v>
      </c>
      <c r="D134" s="14" t="s">
        <v>114</v>
      </c>
      <c r="E134" s="14" t="s">
        <v>48</v>
      </c>
      <c r="F134" s="15" t="s">
        <v>100</v>
      </c>
      <c r="G134" s="15" t="s">
        <v>90</v>
      </c>
      <c r="H134" s="24">
        <v>27</v>
      </c>
      <c r="I134" s="28">
        <v>11.43</v>
      </c>
      <c r="J134" s="28">
        <v>308.61</v>
      </c>
    </row>
    <row r="135" spans="1:10" s="2" customFormat="1" ht="22.5">
      <c r="A135" s="11"/>
      <c r="B135" s="12"/>
      <c r="C135" s="13" t="s">
        <v>116</v>
      </c>
      <c r="D135" s="14" t="s">
        <v>117</v>
      </c>
      <c r="E135" s="14" t="s">
        <v>118</v>
      </c>
      <c r="F135" s="15" t="s">
        <v>100</v>
      </c>
      <c r="G135" s="15" t="s">
        <v>90</v>
      </c>
      <c r="H135" s="24">
        <v>14</v>
      </c>
      <c r="I135" s="28">
        <v>10.95</v>
      </c>
      <c r="J135" s="28">
        <v>153.30000000000001</v>
      </c>
    </row>
    <row r="136" spans="1:10" s="2" customFormat="1" ht="22.5">
      <c r="A136" s="11"/>
      <c r="B136" s="12"/>
      <c r="C136" s="13" t="s">
        <v>119</v>
      </c>
      <c r="D136" s="14" t="s">
        <v>120</v>
      </c>
      <c r="E136" s="14" t="s">
        <v>17</v>
      </c>
      <c r="F136" s="15" t="s">
        <v>100</v>
      </c>
      <c r="G136" s="15" t="s">
        <v>90</v>
      </c>
      <c r="H136" s="24">
        <v>10</v>
      </c>
      <c r="I136" s="28">
        <v>10.95</v>
      </c>
      <c r="J136" s="28">
        <v>109.5</v>
      </c>
    </row>
    <row r="137" spans="1:10" ht="24.95" customHeight="1">
      <c r="A137" s="45" t="s">
        <v>57</v>
      </c>
      <c r="B137" s="10"/>
      <c r="C137" s="9" t="s">
        <v>50</v>
      </c>
      <c r="D137" s="10"/>
      <c r="E137" s="10"/>
      <c r="F137" s="10"/>
      <c r="G137" s="10"/>
      <c r="H137" s="23">
        <v>0</v>
      </c>
      <c r="I137" s="28"/>
      <c r="J137" s="39">
        <f>SUM(J138:J140)</f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3"/>
        <v>0</v>
      </c>
    </row>
    <row r="139" spans="1:10">
      <c r="A139" s="11"/>
      <c r="B139" s="16"/>
      <c r="C139" s="17"/>
      <c r="D139" s="17"/>
      <c r="E139" s="17"/>
      <c r="F139" s="16"/>
      <c r="G139" s="16"/>
      <c r="H139" s="23"/>
      <c r="I139" s="28"/>
      <c r="J139" s="28">
        <f t="shared" si="3"/>
        <v>0</v>
      </c>
    </row>
    <row r="140" spans="1:10">
      <c r="A140" s="11"/>
      <c r="B140" s="16"/>
      <c r="C140" s="17"/>
      <c r="D140" s="17"/>
      <c r="E140" s="17"/>
      <c r="F140" s="16"/>
      <c r="G140" s="16"/>
      <c r="H140" s="23"/>
      <c r="I140" s="28"/>
      <c r="J140" s="28">
        <f t="shared" si="3"/>
        <v>0</v>
      </c>
    </row>
    <row r="141" spans="1:10" ht="24.95" customHeight="1">
      <c r="A141" s="45" t="s">
        <v>59</v>
      </c>
      <c r="B141" s="10"/>
      <c r="C141" s="9" t="s">
        <v>52</v>
      </c>
      <c r="D141" s="10"/>
      <c r="E141" s="10"/>
      <c r="F141" s="10"/>
      <c r="G141" s="10"/>
      <c r="H141" s="23">
        <v>0</v>
      </c>
      <c r="I141" s="28"/>
      <c r="J141" s="39">
        <f>SUM(J142:J144)</f>
        <v>282.95999999999998</v>
      </c>
    </row>
    <row r="142" spans="1:10" s="2" customFormat="1" ht="22.5">
      <c r="A142" s="11"/>
      <c r="B142" s="12"/>
      <c r="C142" s="13" t="s">
        <v>121</v>
      </c>
      <c r="D142" s="14" t="s">
        <v>122</v>
      </c>
      <c r="E142" s="14" t="s">
        <v>17</v>
      </c>
      <c r="F142" s="15" t="s">
        <v>100</v>
      </c>
      <c r="G142" s="15" t="s">
        <v>90</v>
      </c>
      <c r="H142" s="24">
        <v>27</v>
      </c>
      <c r="I142" s="28">
        <v>10.48</v>
      </c>
      <c r="J142" s="28">
        <v>282.95999999999998</v>
      </c>
    </row>
    <row r="143" spans="1:10" s="2" customFormat="1">
      <c r="A143" s="11"/>
      <c r="B143" s="12"/>
      <c r="C143" s="13"/>
      <c r="D143" s="14"/>
      <c r="E143" s="14"/>
      <c r="F143" s="15"/>
      <c r="G143" s="15"/>
      <c r="H143" s="24"/>
      <c r="I143" s="28"/>
      <c r="J143" s="28">
        <f t="shared" si="3"/>
        <v>0</v>
      </c>
    </row>
    <row r="144" spans="1:10" s="2" customFormat="1">
      <c r="A144" s="11"/>
      <c r="B144" s="12"/>
      <c r="C144" s="13"/>
      <c r="D144" s="14"/>
      <c r="E144" s="14"/>
      <c r="F144" s="15"/>
      <c r="G144" s="15"/>
      <c r="H144" s="24"/>
      <c r="I144" s="28"/>
      <c r="J144" s="28">
        <f t="shared" si="3"/>
        <v>0</v>
      </c>
    </row>
    <row r="145" spans="1:10" ht="24.95" customHeight="1">
      <c r="A145" s="45" t="s">
        <v>64</v>
      </c>
      <c r="B145" s="10"/>
      <c r="C145" s="9" t="s">
        <v>56</v>
      </c>
      <c r="D145" s="10"/>
      <c r="E145" s="10"/>
      <c r="F145" s="10"/>
      <c r="G145" s="10"/>
      <c r="H145" s="23">
        <v>0</v>
      </c>
      <c r="I145" s="28"/>
      <c r="J145" s="39">
        <f>SUM(J146:J148)</f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3"/>
        <v>0</v>
      </c>
    </row>
    <row r="147" spans="1:10">
      <c r="A147" s="11"/>
      <c r="B147" s="16"/>
      <c r="C147" s="17"/>
      <c r="D147" s="17"/>
      <c r="E147" s="17"/>
      <c r="F147" s="16"/>
      <c r="G147" s="16"/>
      <c r="H147" s="23"/>
      <c r="I147" s="28"/>
      <c r="J147" s="28">
        <f t="shared" si="3"/>
        <v>0</v>
      </c>
    </row>
    <row r="148" spans="1:10">
      <c r="A148" s="11"/>
      <c r="B148" s="16"/>
      <c r="C148" s="17"/>
      <c r="D148" s="17"/>
      <c r="E148" s="17"/>
      <c r="F148" s="16"/>
      <c r="G148" s="16"/>
      <c r="H148" s="23"/>
      <c r="I148" s="28"/>
      <c r="J148" s="28">
        <f t="shared" si="3"/>
        <v>0</v>
      </c>
    </row>
    <row r="149" spans="1:10" ht="24.95" customHeight="1">
      <c r="A149" s="45" t="s">
        <v>69</v>
      </c>
      <c r="B149" s="10"/>
      <c r="C149" s="9" t="s">
        <v>58</v>
      </c>
      <c r="D149" s="10"/>
      <c r="E149" s="10"/>
      <c r="F149" s="10"/>
      <c r="G149" s="10"/>
      <c r="H149" s="23">
        <v>0</v>
      </c>
      <c r="I149" s="28"/>
      <c r="J149" s="39">
        <f>SUM(J152)</f>
        <v>0</v>
      </c>
    </row>
    <row r="150" spans="1:10" ht="10.9" customHeight="1">
      <c r="A150" s="45"/>
      <c r="B150" s="10"/>
      <c r="C150" s="9"/>
      <c r="D150" s="10"/>
      <c r="E150" s="10"/>
      <c r="F150" s="10"/>
      <c r="G150" s="10"/>
      <c r="H150" s="23"/>
      <c r="I150" s="28"/>
      <c r="J150" s="39"/>
    </row>
    <row r="151" spans="1:10" ht="10.15" customHeight="1">
      <c r="A151" s="45"/>
      <c r="B151" s="10"/>
      <c r="C151" s="9"/>
      <c r="D151" s="10"/>
      <c r="E151" s="10"/>
      <c r="F151" s="10"/>
      <c r="G151" s="10"/>
      <c r="H151" s="23"/>
      <c r="I151" s="28"/>
      <c r="J151" s="39"/>
    </row>
    <row r="152" spans="1:10" s="2" customFormat="1">
      <c r="A152" s="11"/>
      <c r="B152" s="12"/>
      <c r="C152" s="13"/>
      <c r="D152" s="14"/>
      <c r="E152" s="14"/>
      <c r="F152" s="15"/>
      <c r="G152" s="15"/>
      <c r="H152" s="24"/>
      <c r="I152" s="28"/>
      <c r="J152" s="28">
        <f t="shared" si="3"/>
        <v>0</v>
      </c>
    </row>
    <row r="153" spans="1:10" ht="24.95" customHeight="1">
      <c r="A153" s="45" t="s">
        <v>71</v>
      </c>
      <c r="B153" s="10"/>
      <c r="C153" s="9" t="s">
        <v>60</v>
      </c>
      <c r="D153" s="10"/>
      <c r="E153" s="10"/>
      <c r="F153" s="10"/>
      <c r="G153" s="10"/>
      <c r="H153" s="23">
        <v>0</v>
      </c>
      <c r="I153" s="28"/>
      <c r="J153" s="39">
        <f>SUM(J154:J156)</f>
        <v>321.3</v>
      </c>
    </row>
    <row r="154" spans="1:10" s="2" customFormat="1" ht="22.5">
      <c r="A154" s="11"/>
      <c r="B154" s="12"/>
      <c r="C154" s="13" t="s">
        <v>123</v>
      </c>
      <c r="D154" s="14" t="s">
        <v>124</v>
      </c>
      <c r="E154" s="14" t="s">
        <v>63</v>
      </c>
      <c r="F154" s="15" t="s">
        <v>124</v>
      </c>
      <c r="G154" s="15" t="s">
        <v>90</v>
      </c>
      <c r="H154" s="24">
        <v>27</v>
      </c>
      <c r="I154" s="28">
        <v>11.9</v>
      </c>
      <c r="J154" s="28">
        <v>321.3</v>
      </c>
    </row>
    <row r="155" spans="1:10" s="2" customFormat="1">
      <c r="A155" s="11"/>
      <c r="B155" s="12"/>
      <c r="C155" s="13"/>
      <c r="D155" s="14"/>
      <c r="E155" s="14"/>
      <c r="F155" s="15"/>
      <c r="G155" s="15"/>
      <c r="H155" s="24"/>
      <c r="I155" s="28"/>
      <c r="J155" s="28">
        <f t="shared" ref="J155:J197" si="4">H155*I155</f>
        <v>0</v>
      </c>
    </row>
    <row r="156" spans="1:10" s="2" customFormat="1">
      <c r="A156" s="11"/>
      <c r="B156" s="12"/>
      <c r="C156" s="13"/>
      <c r="D156" s="14"/>
      <c r="E156" s="14"/>
      <c r="F156" s="15"/>
      <c r="G156" s="15"/>
      <c r="H156" s="24"/>
      <c r="I156" s="28"/>
      <c r="J156" s="28">
        <f t="shared" si="4"/>
        <v>0</v>
      </c>
    </row>
    <row r="157" spans="1:10" ht="24.95" customHeight="1">
      <c r="A157" s="45" t="s">
        <v>73</v>
      </c>
      <c r="B157" s="10"/>
      <c r="C157" s="9" t="s">
        <v>65</v>
      </c>
      <c r="D157" s="10"/>
      <c r="E157" s="10"/>
      <c r="F157" s="10"/>
      <c r="G157" s="10"/>
      <c r="H157" s="23">
        <v>0</v>
      </c>
      <c r="I157" s="28"/>
      <c r="J157" s="39">
        <f>SUM(J158:J160)</f>
        <v>226.26</v>
      </c>
    </row>
    <row r="158" spans="1:10" s="2" customFormat="1" ht="33.75">
      <c r="A158" s="11"/>
      <c r="B158" s="12"/>
      <c r="C158" s="13" t="s">
        <v>125</v>
      </c>
      <c r="D158" s="14" t="s">
        <v>67</v>
      </c>
      <c r="E158" s="14" t="s">
        <v>17</v>
      </c>
      <c r="F158" s="15" t="s">
        <v>100</v>
      </c>
      <c r="G158" s="15" t="s">
        <v>68</v>
      </c>
      <c r="H158" s="24">
        <v>27</v>
      </c>
      <c r="I158" s="28">
        <v>8.3800000000000008</v>
      </c>
      <c r="J158" s="28">
        <v>226.26</v>
      </c>
    </row>
    <row r="159" spans="1:10" s="2" customFormat="1">
      <c r="A159" s="11"/>
      <c r="B159" s="12"/>
      <c r="C159" s="13"/>
      <c r="D159" s="14"/>
      <c r="E159" s="14"/>
      <c r="F159" s="15"/>
      <c r="G159" s="15"/>
      <c r="H159" s="24"/>
      <c r="I159" s="28"/>
      <c r="J159" s="28">
        <f t="shared" si="4"/>
        <v>0</v>
      </c>
    </row>
    <row r="160" spans="1:10" s="2" customFormat="1" ht="11.45" customHeight="1">
      <c r="A160" s="11"/>
      <c r="B160" s="12"/>
      <c r="C160" s="13"/>
      <c r="D160" s="14"/>
      <c r="E160" s="14"/>
      <c r="F160" s="15"/>
      <c r="G160" s="15"/>
      <c r="H160" s="24"/>
      <c r="I160" s="28"/>
      <c r="J160" s="28">
        <f t="shared" si="4"/>
        <v>0</v>
      </c>
    </row>
    <row r="161" spans="1:10" ht="24.95" customHeight="1">
      <c r="A161" s="45" t="s">
        <v>75</v>
      </c>
      <c r="B161" s="10"/>
      <c r="C161" s="9" t="s">
        <v>70</v>
      </c>
      <c r="D161" s="10"/>
      <c r="E161" s="10"/>
      <c r="F161" s="10"/>
      <c r="G161" s="10"/>
      <c r="H161" s="23">
        <v>0</v>
      </c>
      <c r="I161" s="28"/>
      <c r="J161" s="39">
        <f>SUM(J162:J164)</f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4"/>
        <v>0</v>
      </c>
    </row>
    <row r="163" spans="1:10">
      <c r="A163" s="11"/>
      <c r="B163" s="16"/>
      <c r="C163" s="17"/>
      <c r="D163" s="17"/>
      <c r="E163" s="17"/>
      <c r="F163" s="16"/>
      <c r="G163" s="16"/>
      <c r="H163" s="23"/>
      <c r="I163" s="28"/>
      <c r="J163" s="28">
        <f t="shared" si="4"/>
        <v>0</v>
      </c>
    </row>
    <row r="164" spans="1:10">
      <c r="A164" s="11"/>
      <c r="B164" s="16"/>
      <c r="C164" s="17"/>
      <c r="D164" s="17"/>
      <c r="E164" s="17"/>
      <c r="F164" s="16"/>
      <c r="G164" s="16"/>
      <c r="H164" s="23"/>
      <c r="I164" s="28"/>
      <c r="J164" s="28">
        <f t="shared" si="4"/>
        <v>0</v>
      </c>
    </row>
    <row r="165" spans="1:10" ht="24.95" customHeight="1">
      <c r="A165" s="45" t="s">
        <v>77</v>
      </c>
      <c r="B165" s="10"/>
      <c r="C165" s="9" t="s">
        <v>72</v>
      </c>
      <c r="D165" s="10"/>
      <c r="E165" s="10"/>
      <c r="F165" s="10"/>
      <c r="G165" s="10"/>
      <c r="H165" s="23">
        <v>0</v>
      </c>
      <c r="I165" s="28"/>
      <c r="J165" s="39">
        <f>SUM(J166:J168)</f>
        <v>0</v>
      </c>
    </row>
    <row r="166" spans="1:10" s="2" customFormat="1">
      <c r="A166" s="11"/>
      <c r="B166" s="16"/>
      <c r="C166" s="13"/>
      <c r="D166" s="14"/>
      <c r="E166" s="14"/>
      <c r="F166" s="15"/>
      <c r="G166" s="15"/>
      <c r="H166" s="24"/>
      <c r="I166" s="28"/>
      <c r="J166" s="28">
        <f t="shared" si="4"/>
        <v>0</v>
      </c>
    </row>
    <row r="167" spans="1:10">
      <c r="A167" s="11"/>
      <c r="B167" s="16"/>
      <c r="C167" s="17"/>
      <c r="D167" s="17"/>
      <c r="E167" s="17"/>
      <c r="F167" s="16"/>
      <c r="G167" s="16"/>
      <c r="H167" s="23"/>
      <c r="I167" s="28"/>
      <c r="J167" s="28">
        <f t="shared" si="4"/>
        <v>0</v>
      </c>
    </row>
    <row r="168" spans="1:10">
      <c r="A168" s="11"/>
      <c r="B168" s="16"/>
      <c r="C168" s="17"/>
      <c r="D168" s="17"/>
      <c r="E168" s="17"/>
      <c r="F168" s="16"/>
      <c r="G168" s="16"/>
      <c r="H168" s="23"/>
      <c r="I168" s="28"/>
      <c r="J168" s="28">
        <f t="shared" si="4"/>
        <v>0</v>
      </c>
    </row>
    <row r="169" spans="1:10" ht="24.95" customHeight="1">
      <c r="A169" s="45" t="s">
        <v>79</v>
      </c>
      <c r="B169" s="10"/>
      <c r="C169" s="9" t="s">
        <v>74</v>
      </c>
      <c r="D169" s="10"/>
      <c r="E169" s="10"/>
      <c r="F169" s="10"/>
      <c r="G169" s="10"/>
      <c r="H169" s="23">
        <v>0</v>
      </c>
      <c r="I169" s="28"/>
      <c r="J169" s="39">
        <f>SUM(J170:J172)</f>
        <v>0</v>
      </c>
    </row>
    <row r="170" spans="1:10" s="2" customFormat="1" ht="10.15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4"/>
        <v>0</v>
      </c>
    </row>
    <row r="171" spans="1:10" s="2" customFormat="1" ht="10.9" customHeight="1">
      <c r="A171" s="11"/>
      <c r="B171" s="12"/>
      <c r="C171" s="13"/>
      <c r="D171" s="14"/>
      <c r="E171" s="14"/>
      <c r="F171" s="15"/>
      <c r="G171" s="15"/>
      <c r="H171" s="24"/>
      <c r="I171" s="28"/>
      <c r="J171" s="28">
        <f t="shared" si="4"/>
        <v>0</v>
      </c>
    </row>
    <row r="172" spans="1:10" s="2" customFormat="1" ht="10.9" customHeight="1">
      <c r="A172" s="11"/>
      <c r="B172" s="12"/>
      <c r="C172" s="13"/>
      <c r="D172" s="14"/>
      <c r="E172" s="14"/>
      <c r="F172" s="15"/>
      <c r="G172" s="15"/>
      <c r="H172" s="24"/>
      <c r="I172" s="28"/>
      <c r="J172" s="28">
        <f t="shared" si="4"/>
        <v>0</v>
      </c>
    </row>
    <row r="173" spans="1:10" ht="24.95" customHeight="1">
      <c r="A173" s="45" t="s">
        <v>81</v>
      </c>
      <c r="B173" s="10"/>
      <c r="C173" s="9" t="s">
        <v>76</v>
      </c>
      <c r="D173" s="10"/>
      <c r="E173" s="10"/>
      <c r="F173" s="10"/>
      <c r="G173" s="10"/>
      <c r="H173" s="23">
        <v>0</v>
      </c>
      <c r="I173" s="28"/>
      <c r="J173" s="39">
        <f>SUM(J176)</f>
        <v>0</v>
      </c>
    </row>
    <row r="174" spans="1:10" ht="10.9" customHeight="1">
      <c r="A174" s="45"/>
      <c r="B174" s="10"/>
      <c r="C174" s="9"/>
      <c r="D174" s="10"/>
      <c r="E174" s="10"/>
      <c r="F174" s="10"/>
      <c r="G174" s="10"/>
      <c r="H174" s="23"/>
      <c r="I174" s="28"/>
      <c r="J174" s="39"/>
    </row>
    <row r="175" spans="1:10" ht="12" customHeight="1">
      <c r="A175" s="45"/>
      <c r="B175" s="10"/>
      <c r="C175" s="9"/>
      <c r="D175" s="10"/>
      <c r="E175" s="10"/>
      <c r="F175" s="10"/>
      <c r="G175" s="10"/>
      <c r="H175" s="23"/>
      <c r="I175" s="28"/>
      <c r="J175" s="39"/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4"/>
        <v>0</v>
      </c>
    </row>
    <row r="177" spans="1:10" ht="24.95" customHeight="1">
      <c r="A177" s="45" t="s">
        <v>83</v>
      </c>
      <c r="B177" s="10"/>
      <c r="C177" s="9" t="s">
        <v>78</v>
      </c>
      <c r="D177" s="10"/>
      <c r="E177" s="10"/>
      <c r="F177" s="10"/>
      <c r="G177" s="10"/>
      <c r="H177" s="23">
        <v>0</v>
      </c>
      <c r="I177" s="28"/>
      <c r="J177" s="39">
        <f>SUM(J178:J180)</f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4"/>
        <v>0</v>
      </c>
    </row>
    <row r="179" spans="1:10">
      <c r="A179" s="11"/>
      <c r="B179" s="16"/>
      <c r="C179" s="17"/>
      <c r="D179" s="17"/>
      <c r="E179" s="17"/>
      <c r="F179" s="16"/>
      <c r="G179" s="16"/>
      <c r="H179" s="23"/>
      <c r="I179" s="28"/>
      <c r="J179" s="28">
        <f t="shared" si="4"/>
        <v>0</v>
      </c>
    </row>
    <row r="180" spans="1:10">
      <c r="A180" s="11"/>
      <c r="B180" s="16"/>
      <c r="C180" s="17"/>
      <c r="D180" s="17"/>
      <c r="E180" s="17"/>
      <c r="F180" s="16"/>
      <c r="G180" s="16"/>
      <c r="H180" s="23"/>
      <c r="I180" s="28"/>
      <c r="J180" s="28">
        <f t="shared" si="4"/>
        <v>0</v>
      </c>
    </row>
    <row r="181" spans="1:10" ht="24.95" customHeight="1">
      <c r="A181" s="45" t="s">
        <v>85</v>
      </c>
      <c r="B181" s="10"/>
      <c r="C181" s="9" t="s">
        <v>80</v>
      </c>
      <c r="D181" s="10"/>
      <c r="E181" s="10"/>
      <c r="F181" s="10"/>
      <c r="G181" s="10"/>
      <c r="H181" s="23">
        <v>0</v>
      </c>
      <c r="I181" s="28"/>
      <c r="J181" s="39">
        <f>SUM(J184)</f>
        <v>0</v>
      </c>
    </row>
    <row r="182" spans="1:10" ht="11.45" customHeight="1">
      <c r="A182" s="45"/>
      <c r="B182" s="10"/>
      <c r="C182" s="9"/>
      <c r="D182" s="10"/>
      <c r="E182" s="10"/>
      <c r="F182" s="10"/>
      <c r="G182" s="10"/>
      <c r="H182" s="23"/>
      <c r="I182" s="28"/>
      <c r="J182" s="39"/>
    </row>
    <row r="183" spans="1:10" ht="10.9" customHeight="1">
      <c r="A183" s="45"/>
      <c r="B183" s="10"/>
      <c r="C183" s="9"/>
      <c r="D183" s="10"/>
      <c r="E183" s="10"/>
      <c r="F183" s="10"/>
      <c r="G183" s="10"/>
      <c r="H183" s="23"/>
      <c r="I183" s="28"/>
      <c r="J183" s="39"/>
    </row>
    <row r="184" spans="1:10" ht="9.6" customHeight="1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>H184*I184</f>
        <v>0</v>
      </c>
    </row>
    <row r="185" spans="1:10" ht="24.95" customHeight="1">
      <c r="A185" s="45" t="s">
        <v>126</v>
      </c>
      <c r="B185" s="10"/>
      <c r="C185" s="9" t="s">
        <v>82</v>
      </c>
      <c r="D185" s="10"/>
      <c r="E185" s="10"/>
      <c r="F185" s="10"/>
      <c r="G185" s="10"/>
      <c r="H185" s="23">
        <v>0</v>
      </c>
      <c r="I185" s="28"/>
      <c r="J185" s="39">
        <f>SUM(J186:J188)</f>
        <v>0</v>
      </c>
    </row>
    <row r="186" spans="1:10">
      <c r="A186" s="11"/>
      <c r="B186" s="16"/>
      <c r="C186" s="17"/>
      <c r="D186" s="17"/>
      <c r="E186" s="17"/>
      <c r="F186" s="16"/>
      <c r="G186" s="16"/>
      <c r="H186" s="23"/>
      <c r="I186" s="28"/>
      <c r="J186" s="28">
        <f t="shared" si="4"/>
        <v>0</v>
      </c>
    </row>
    <row r="187" spans="1:10">
      <c r="A187" s="11"/>
      <c r="B187" s="16"/>
      <c r="C187" s="17"/>
      <c r="D187" s="17"/>
      <c r="E187" s="17"/>
      <c r="F187" s="16"/>
      <c r="G187" s="16"/>
      <c r="H187" s="23"/>
      <c r="I187" s="28"/>
      <c r="J187" s="28">
        <f t="shared" si="4"/>
        <v>0</v>
      </c>
    </row>
    <row r="188" spans="1:10" s="2" customForma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4"/>
        <v>0</v>
      </c>
    </row>
    <row r="189" spans="1:10" ht="24.75" customHeight="1">
      <c r="A189" s="45" t="s">
        <v>127</v>
      </c>
      <c r="B189" s="10"/>
      <c r="C189" s="9" t="s">
        <v>84</v>
      </c>
      <c r="D189" s="10"/>
      <c r="E189" s="10"/>
      <c r="F189" s="10"/>
      <c r="G189" s="10"/>
      <c r="H189" s="23">
        <v>0</v>
      </c>
      <c r="I189" s="28"/>
      <c r="J189" s="39">
        <f>SUM(J190:J192)</f>
        <v>0</v>
      </c>
    </row>
    <row r="190" spans="1:10" s="2" customFormat="1" ht="10.15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4"/>
        <v>0</v>
      </c>
    </row>
    <row r="191" spans="1:10" s="2" customFormat="1" ht="10.9" customHeight="1">
      <c r="A191" s="11"/>
      <c r="B191" s="12"/>
      <c r="C191" s="14"/>
      <c r="D191" s="14"/>
      <c r="E191" s="14"/>
      <c r="F191" s="15"/>
      <c r="G191" s="15"/>
      <c r="H191" s="24"/>
      <c r="I191" s="28"/>
      <c r="J191" s="28">
        <f t="shared" si="4"/>
        <v>0</v>
      </c>
    </row>
    <row r="192" spans="1:10" s="2" customFormat="1" ht="10.9" customHeight="1">
      <c r="A192" s="11"/>
      <c r="B192" s="12"/>
      <c r="C192" s="14"/>
      <c r="D192" s="14"/>
      <c r="E192" s="14"/>
      <c r="F192" s="15"/>
      <c r="G192" s="15"/>
      <c r="H192" s="24"/>
      <c r="I192" s="28"/>
      <c r="J192" s="28">
        <f t="shared" si="4"/>
        <v>0</v>
      </c>
    </row>
    <row r="193" spans="1:10" ht="24.95" customHeight="1">
      <c r="A193" s="45" t="s">
        <v>128</v>
      </c>
      <c r="B193" s="10"/>
      <c r="C193" s="9" t="s">
        <v>86</v>
      </c>
      <c r="D193" s="10"/>
      <c r="E193" s="10"/>
      <c r="F193" s="10"/>
      <c r="G193" s="10"/>
      <c r="H193" s="23">
        <v>0</v>
      </c>
      <c r="I193" s="28"/>
      <c r="J193" s="39">
        <f>SUM(J194:J197)</f>
        <v>197.1</v>
      </c>
    </row>
    <row r="194" spans="1:10" s="2" customFormat="1">
      <c r="A194" s="11"/>
      <c r="B194" s="12"/>
      <c r="C194" s="13"/>
      <c r="D194" s="14"/>
      <c r="E194" s="14"/>
      <c r="F194" s="15"/>
      <c r="G194" s="15"/>
      <c r="H194" s="24"/>
      <c r="I194" s="28"/>
      <c r="J194" s="28">
        <f t="shared" si="4"/>
        <v>0</v>
      </c>
    </row>
    <row r="195" spans="1:10" s="2" customFormat="1">
      <c r="A195" s="276">
        <v>26</v>
      </c>
      <c r="B195" s="12"/>
      <c r="C195" s="278" t="s">
        <v>87</v>
      </c>
      <c r="D195" s="14"/>
      <c r="E195" s="14"/>
      <c r="F195" s="15"/>
      <c r="G195" s="15"/>
      <c r="H195" s="24"/>
      <c r="I195" s="28"/>
      <c r="J195" s="28"/>
    </row>
    <row r="196" spans="1:10" s="2" customFormat="1" ht="22.5">
      <c r="A196" s="11"/>
      <c r="B196" s="12"/>
      <c r="C196" s="14" t="s">
        <v>129</v>
      </c>
      <c r="D196" s="14" t="s">
        <v>130</v>
      </c>
      <c r="E196" s="14" t="s">
        <v>17</v>
      </c>
      <c r="F196" s="15" t="s">
        <v>100</v>
      </c>
      <c r="G196" s="15" t="s">
        <v>90</v>
      </c>
      <c r="H196" s="24">
        <v>18</v>
      </c>
      <c r="I196" s="28">
        <v>10.95</v>
      </c>
      <c r="J196" s="28">
        <v>197.1</v>
      </c>
    </row>
    <row r="197" spans="1:10" s="2" customFormat="1">
      <c r="A197" s="11"/>
      <c r="B197" s="12"/>
      <c r="C197" s="14"/>
      <c r="D197" s="14"/>
      <c r="E197" s="14"/>
      <c r="F197" s="15"/>
      <c r="G197" s="15"/>
      <c r="H197" s="24"/>
      <c r="I197" s="28"/>
      <c r="J197" s="28">
        <f t="shared" si="4"/>
        <v>0</v>
      </c>
    </row>
    <row r="198" spans="1:10" s="2" customFormat="1" ht="15.75">
      <c r="A198" s="32" t="s">
        <v>91</v>
      </c>
      <c r="B198" s="33"/>
      <c r="C198" s="34"/>
      <c r="D198" s="35"/>
      <c r="E198" s="35"/>
      <c r="F198" s="36"/>
      <c r="G198" s="36"/>
      <c r="H198" s="37"/>
      <c r="I198" s="38"/>
      <c r="J198" s="28"/>
    </row>
    <row r="199" spans="1:10" ht="24.95" customHeight="1">
      <c r="A199" s="41" t="s">
        <v>131</v>
      </c>
      <c r="B199" s="40"/>
      <c r="C199" s="42"/>
      <c r="D199" s="42"/>
      <c r="E199" s="42"/>
      <c r="F199" s="42"/>
      <c r="G199" s="42"/>
      <c r="H199" s="43"/>
      <c r="I199" s="44"/>
      <c r="J199" s="28"/>
    </row>
    <row r="200" spans="1:10" ht="24.95" customHeight="1">
      <c r="A200" s="45" t="s">
        <v>13</v>
      </c>
      <c r="B200" s="10"/>
      <c r="C200" s="9" t="s">
        <v>93</v>
      </c>
      <c r="D200" s="10"/>
      <c r="E200" s="10"/>
      <c r="F200" s="10"/>
      <c r="G200" s="10"/>
      <c r="H200" s="23">
        <v>0</v>
      </c>
      <c r="I200" s="28"/>
      <c r="J200" s="39">
        <f>SUM(J201:J203)</f>
        <v>0</v>
      </c>
    </row>
    <row r="201" spans="1:10" s="2" customFormat="1">
      <c r="A201" s="11"/>
      <c r="B201" s="12"/>
      <c r="C201" s="13"/>
      <c r="D201" s="14"/>
      <c r="E201" s="14"/>
      <c r="F201" s="15"/>
      <c r="G201" s="15"/>
      <c r="H201" s="24"/>
      <c r="I201" s="28"/>
      <c r="J201" s="28">
        <f t="shared" ref="J201:J239" si="5">H201*I201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/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5"/>
        <v>0</v>
      </c>
    </row>
    <row r="204" spans="1:10" ht="24.95" customHeight="1">
      <c r="A204" s="45" t="s">
        <v>94</v>
      </c>
      <c r="B204" s="10"/>
      <c r="C204" s="9" t="s">
        <v>95</v>
      </c>
      <c r="D204" s="10"/>
      <c r="E204" s="10"/>
      <c r="F204" s="10"/>
      <c r="G204" s="10"/>
      <c r="H204" s="23">
        <v>0</v>
      </c>
      <c r="I204" s="28"/>
      <c r="J204" s="39">
        <f>SUM(J205:J207)</f>
        <v>0</v>
      </c>
    </row>
    <row r="205" spans="1:10" s="2" customFormat="1">
      <c r="A205" s="11"/>
      <c r="B205" s="12"/>
      <c r="C205" s="13"/>
      <c r="D205" s="14"/>
      <c r="E205" s="14"/>
      <c r="F205" s="15"/>
      <c r="G205" s="15"/>
      <c r="H205" s="24"/>
      <c r="I205" s="28"/>
      <c r="J205" s="28">
        <f t="shared" si="5"/>
        <v>0</v>
      </c>
    </row>
    <row r="206" spans="1:10" s="2" customFormat="1">
      <c r="A206" s="11"/>
      <c r="B206" s="12"/>
      <c r="C206" s="13"/>
      <c r="D206" s="14"/>
      <c r="E206" s="14"/>
      <c r="F206" s="15"/>
      <c r="G206" s="15"/>
      <c r="H206" s="24"/>
      <c r="I206" s="28"/>
      <c r="J206" s="28">
        <f t="shared" si="5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5"/>
        <v>0</v>
      </c>
    </row>
    <row r="208" spans="1:10" ht="24.95" customHeight="1">
      <c r="A208" s="45" t="s">
        <v>96</v>
      </c>
      <c r="B208" s="10"/>
      <c r="C208" s="9" t="s">
        <v>97</v>
      </c>
      <c r="D208" s="10"/>
      <c r="E208" s="10"/>
      <c r="F208" s="10"/>
      <c r="G208" s="10"/>
      <c r="H208" s="23">
        <v>0</v>
      </c>
      <c r="I208" s="28"/>
      <c r="J208" s="39">
        <f>SUM(J209:J211)</f>
        <v>235.3</v>
      </c>
    </row>
    <row r="209" spans="1:10" ht="56.25">
      <c r="A209" s="11"/>
      <c r="B209" s="16"/>
      <c r="C209" s="17" t="s">
        <v>132</v>
      </c>
      <c r="D209" s="17" t="s">
        <v>133</v>
      </c>
      <c r="E209" s="17" t="s">
        <v>17</v>
      </c>
      <c r="F209" s="16">
        <v>3</v>
      </c>
      <c r="G209" s="16" t="s">
        <v>38</v>
      </c>
      <c r="H209" s="23">
        <v>26</v>
      </c>
      <c r="I209" s="28">
        <v>9.0500000000000007</v>
      </c>
      <c r="J209" s="28">
        <v>235.3</v>
      </c>
    </row>
    <row r="210" spans="1:10" s="2" customFormat="1">
      <c r="A210" s="11"/>
      <c r="B210" s="12"/>
      <c r="C210" s="13"/>
      <c r="D210" s="14"/>
      <c r="E210" s="14"/>
      <c r="F210" s="15"/>
      <c r="G210" s="15"/>
      <c r="H210" s="24"/>
      <c r="I210" s="28"/>
      <c r="J210" s="28">
        <f t="shared" si="5"/>
        <v>0</v>
      </c>
    </row>
    <row r="211" spans="1:10" s="2" customFormat="1">
      <c r="A211" s="11"/>
      <c r="B211" s="12"/>
      <c r="C211" s="13"/>
      <c r="D211" s="14"/>
      <c r="E211" s="14"/>
      <c r="F211" s="15"/>
      <c r="G211" s="15"/>
      <c r="H211" s="24"/>
      <c r="I211" s="28"/>
      <c r="J211" s="28">
        <f t="shared" si="5"/>
        <v>0</v>
      </c>
    </row>
    <row r="212" spans="1:10" ht="24.95" customHeight="1">
      <c r="A212" s="45" t="s">
        <v>104</v>
      </c>
      <c r="B212" s="10"/>
      <c r="C212" s="9" t="s">
        <v>28</v>
      </c>
      <c r="D212" s="10"/>
      <c r="E212" s="10"/>
      <c r="F212" s="10"/>
      <c r="G212" s="10"/>
      <c r="H212" s="23">
        <v>0</v>
      </c>
      <c r="I212" s="28"/>
      <c r="J212" s="39">
        <f>SUM(J213:J215)</f>
        <v>0</v>
      </c>
    </row>
    <row r="213" spans="1:10">
      <c r="A213" s="11"/>
      <c r="B213" s="16"/>
      <c r="C213" s="17"/>
      <c r="D213" s="17"/>
      <c r="E213" s="17"/>
      <c r="F213" s="16"/>
      <c r="G213" s="16"/>
      <c r="H213" s="23"/>
      <c r="I213" s="28"/>
      <c r="J213" s="28">
        <f t="shared" si="5"/>
        <v>0</v>
      </c>
    </row>
    <row r="214" spans="1:10">
      <c r="A214" s="11"/>
      <c r="B214" s="16"/>
      <c r="C214" s="17"/>
      <c r="D214" s="17"/>
      <c r="E214" s="17"/>
      <c r="F214" s="16"/>
      <c r="G214" s="16"/>
      <c r="H214" s="23"/>
      <c r="I214" s="28"/>
      <c r="J214" s="28">
        <f t="shared" si="5"/>
        <v>0</v>
      </c>
    </row>
    <row r="215" spans="1:10">
      <c r="A215" s="11"/>
      <c r="B215" s="16"/>
      <c r="C215" s="17"/>
      <c r="D215" s="17"/>
      <c r="E215" s="17"/>
      <c r="F215" s="16"/>
      <c r="G215" s="16"/>
      <c r="H215" s="23"/>
      <c r="I215" s="28"/>
      <c r="J215" s="28">
        <f t="shared" si="5"/>
        <v>0</v>
      </c>
    </row>
    <row r="216" spans="1:10" ht="24.95" customHeight="1">
      <c r="A216" s="45" t="s">
        <v>39</v>
      </c>
      <c r="B216" s="10"/>
      <c r="C216" s="9" t="s">
        <v>30</v>
      </c>
      <c r="D216" s="10"/>
      <c r="E216" s="10"/>
      <c r="F216" s="10"/>
      <c r="G216" s="10"/>
      <c r="H216" s="23">
        <v>0</v>
      </c>
      <c r="I216" s="28"/>
      <c r="J216" s="28">
        <f t="shared" si="5"/>
        <v>0</v>
      </c>
    </row>
    <row r="217" spans="1:10" s="2" customFormat="1" ht="22.5">
      <c r="A217" s="11"/>
      <c r="B217" s="12"/>
      <c r="C217" s="13" t="s">
        <v>134</v>
      </c>
      <c r="D217" s="14" t="s">
        <v>135</v>
      </c>
      <c r="E217" s="14" t="s">
        <v>17</v>
      </c>
      <c r="F217" s="15" t="s">
        <v>96</v>
      </c>
      <c r="G217" s="15" t="s">
        <v>33</v>
      </c>
      <c r="H217" s="24">
        <v>26</v>
      </c>
      <c r="I217" s="28">
        <v>10.95</v>
      </c>
      <c r="J217" s="28">
        <v>284.7</v>
      </c>
    </row>
    <row r="218" spans="1:10" s="2" customFormat="1">
      <c r="A218" s="11"/>
      <c r="B218" s="12"/>
      <c r="C218" s="13"/>
      <c r="D218" s="14"/>
      <c r="E218" s="14"/>
      <c r="F218" s="15"/>
      <c r="G218" s="15"/>
      <c r="H218" s="24"/>
      <c r="I218" s="28"/>
      <c r="J218" s="28">
        <f t="shared" si="5"/>
        <v>0</v>
      </c>
    </row>
    <row r="219" spans="1:10" s="2" customFormat="1">
      <c r="A219" s="11"/>
      <c r="B219" s="12"/>
      <c r="C219" s="13"/>
      <c r="D219" s="14"/>
      <c r="E219" s="14"/>
      <c r="F219" s="15"/>
      <c r="G219" s="15"/>
      <c r="H219" s="24"/>
      <c r="I219" s="28"/>
      <c r="J219" s="28">
        <f t="shared" si="5"/>
        <v>0</v>
      </c>
    </row>
    <row r="220" spans="1:10" ht="24.95" customHeight="1">
      <c r="A220" s="45" t="s">
        <v>41</v>
      </c>
      <c r="B220" s="10"/>
      <c r="C220" s="9" t="s">
        <v>35</v>
      </c>
      <c r="D220" s="10"/>
      <c r="E220" s="10"/>
      <c r="F220" s="10"/>
      <c r="G220" s="10"/>
      <c r="H220" s="23">
        <v>0</v>
      </c>
      <c r="I220" s="28"/>
      <c r="J220" s="39">
        <f>SUM(J221:J223)</f>
        <v>0</v>
      </c>
    </row>
    <row r="221" spans="1:10">
      <c r="A221" s="11"/>
      <c r="B221" s="16"/>
      <c r="C221" s="17"/>
      <c r="D221" s="17"/>
      <c r="E221" s="17"/>
      <c r="F221" s="16"/>
      <c r="G221" s="16"/>
      <c r="H221" s="23"/>
      <c r="I221" s="28"/>
      <c r="J221" s="28">
        <f t="shared" si="5"/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5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>
        <f t="shared" si="5"/>
        <v>0</v>
      </c>
    </row>
    <row r="224" spans="1:10" ht="24.95" customHeight="1">
      <c r="A224" s="45" t="s">
        <v>43</v>
      </c>
      <c r="B224" s="10"/>
      <c r="C224" s="9" t="s">
        <v>40</v>
      </c>
      <c r="D224" s="10"/>
      <c r="E224" s="10"/>
      <c r="F224" s="10"/>
      <c r="G224" s="10"/>
      <c r="H224" s="23">
        <v>0</v>
      </c>
      <c r="I224" s="28"/>
      <c r="J224" s="39">
        <f>SUM(J225:J227)</f>
        <v>0</v>
      </c>
    </row>
    <row r="225" spans="1:10">
      <c r="A225" s="11"/>
      <c r="B225" s="16"/>
      <c r="C225" s="17"/>
      <c r="D225" s="17"/>
      <c r="E225" s="17"/>
      <c r="F225" s="16"/>
      <c r="G225" s="16"/>
      <c r="H225" s="23"/>
      <c r="I225" s="28"/>
      <c r="J225" s="28">
        <f t="shared" si="5"/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/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>
        <f t="shared" si="5"/>
        <v>0</v>
      </c>
    </row>
    <row r="228" spans="1:10" ht="24.95" customHeight="1">
      <c r="A228" s="45" t="s">
        <v>49</v>
      </c>
      <c r="B228" s="10"/>
      <c r="C228" s="9" t="s">
        <v>112</v>
      </c>
      <c r="D228" s="10"/>
      <c r="E228" s="10"/>
      <c r="F228" s="10"/>
      <c r="G228" s="10"/>
      <c r="H228" s="23">
        <v>0</v>
      </c>
      <c r="I228" s="28"/>
      <c r="J228" s="39">
        <f>SUM(J229:J231)</f>
        <v>0</v>
      </c>
    </row>
    <row r="229" spans="1:10">
      <c r="A229" s="11"/>
      <c r="B229" s="16"/>
      <c r="C229" s="17"/>
      <c r="D229" s="17"/>
      <c r="E229" s="17"/>
      <c r="F229" s="16"/>
      <c r="G229" s="16"/>
      <c r="H229" s="23"/>
      <c r="I229" s="28"/>
      <c r="J229" s="28">
        <f t="shared" si="5"/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/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>
        <f t="shared" si="5"/>
        <v>0</v>
      </c>
    </row>
    <row r="232" spans="1:10" ht="24.95" customHeight="1">
      <c r="A232" s="45" t="s">
        <v>51</v>
      </c>
      <c r="B232" s="10"/>
      <c r="C232" s="9" t="s">
        <v>136</v>
      </c>
      <c r="D232" s="10"/>
      <c r="E232" s="10"/>
      <c r="F232" s="10"/>
      <c r="G232" s="10"/>
      <c r="H232" s="23">
        <v>0</v>
      </c>
      <c r="I232" s="28"/>
      <c r="J232" s="39">
        <f>SUM(J233:J235)</f>
        <v>0</v>
      </c>
    </row>
    <row r="233" spans="1:10">
      <c r="A233" s="11"/>
      <c r="B233" s="16"/>
      <c r="C233" s="17"/>
      <c r="D233" s="17"/>
      <c r="E233" s="17"/>
      <c r="F233" s="16"/>
      <c r="G233" s="16"/>
      <c r="H233" s="23"/>
      <c r="I233" s="28"/>
      <c r="J233" s="28">
        <f t="shared" si="5"/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/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>
        <f t="shared" si="5"/>
        <v>0</v>
      </c>
    </row>
    <row r="236" spans="1:10" ht="24.95" customHeight="1">
      <c r="A236" s="45" t="s">
        <v>55</v>
      </c>
      <c r="B236" s="10"/>
      <c r="C236" s="9" t="s">
        <v>42</v>
      </c>
      <c r="D236" s="10"/>
      <c r="E236" s="10"/>
      <c r="F236" s="10"/>
      <c r="G236" s="10"/>
      <c r="H236" s="23">
        <v>0</v>
      </c>
      <c r="I236" s="28"/>
      <c r="J236" s="39">
        <f>SUM(J237:J239)</f>
        <v>0</v>
      </c>
    </row>
    <row r="237" spans="1:10">
      <c r="A237" s="11"/>
      <c r="B237" s="16"/>
      <c r="C237" s="17"/>
      <c r="D237" s="17"/>
      <c r="E237" s="17"/>
      <c r="F237" s="16"/>
      <c r="G237" s="16"/>
      <c r="H237" s="23"/>
      <c r="I237" s="28"/>
      <c r="J237" s="28">
        <f t="shared" si="5"/>
        <v>0</v>
      </c>
    </row>
    <row r="238" spans="1:10">
      <c r="A238" s="11"/>
      <c r="B238" s="16"/>
      <c r="C238" s="17"/>
      <c r="D238" s="17"/>
      <c r="E238" s="17"/>
      <c r="F238" s="16"/>
      <c r="G238" s="16"/>
      <c r="H238" s="23"/>
      <c r="I238" s="28"/>
      <c r="J238" s="28"/>
    </row>
    <row r="239" spans="1:10">
      <c r="A239" s="11"/>
      <c r="B239" s="16"/>
      <c r="C239" s="17"/>
      <c r="D239" s="17"/>
      <c r="E239" s="17"/>
      <c r="F239" s="16"/>
      <c r="G239" s="16"/>
      <c r="H239" s="23"/>
      <c r="I239" s="28"/>
      <c r="J239" s="28">
        <f t="shared" si="5"/>
        <v>0</v>
      </c>
    </row>
    <row r="240" spans="1:10" ht="24.95" customHeight="1">
      <c r="A240" s="45" t="s">
        <v>57</v>
      </c>
      <c r="B240" s="10"/>
      <c r="C240" s="9" t="s">
        <v>44</v>
      </c>
      <c r="D240" s="10"/>
      <c r="E240" s="10"/>
      <c r="F240" s="10"/>
      <c r="G240" s="10"/>
      <c r="H240" s="23">
        <v>0</v>
      </c>
      <c r="I240" s="28"/>
      <c r="J240" s="39">
        <f>SUM(J241:J243)</f>
        <v>235.3</v>
      </c>
    </row>
    <row r="241" spans="1:10" s="2" customFormat="1" ht="22.5">
      <c r="A241" s="11"/>
      <c r="B241" s="12"/>
      <c r="C241" s="13" t="s">
        <v>137</v>
      </c>
      <c r="D241" s="14" t="s">
        <v>138</v>
      </c>
      <c r="E241" s="14" t="s">
        <v>17</v>
      </c>
      <c r="F241" s="15" t="s">
        <v>139</v>
      </c>
      <c r="G241" s="15" t="s">
        <v>38</v>
      </c>
      <c r="H241" s="24">
        <v>26</v>
      </c>
      <c r="I241" s="28">
        <v>9.0500000000000007</v>
      </c>
      <c r="J241" s="28">
        <v>235.3</v>
      </c>
    </row>
    <row r="242" spans="1:10" s="2" customFormat="1">
      <c r="A242" s="11"/>
      <c r="B242" s="12"/>
      <c r="C242" s="13"/>
      <c r="D242" s="14"/>
      <c r="E242" s="14"/>
      <c r="F242" s="15"/>
      <c r="G242" s="15"/>
      <c r="H242" s="24"/>
      <c r="I242" s="28"/>
      <c r="J242" s="28">
        <f t="shared" ref="J242:J295" si="6">H242*I242</f>
        <v>0</v>
      </c>
    </row>
    <row r="243" spans="1:10" s="2" customFormat="1">
      <c r="A243" s="11"/>
      <c r="B243" s="12"/>
      <c r="C243" s="13"/>
      <c r="D243" s="14"/>
      <c r="E243" s="14"/>
      <c r="F243" s="15"/>
      <c r="G243" s="15"/>
      <c r="H243" s="24"/>
      <c r="I243" s="28"/>
      <c r="J243" s="28">
        <f t="shared" si="6"/>
        <v>0</v>
      </c>
    </row>
    <row r="244" spans="1:10" ht="24.95" customHeight="1">
      <c r="A244" s="45" t="s">
        <v>59</v>
      </c>
      <c r="B244" s="10"/>
      <c r="C244" s="9" t="s">
        <v>50</v>
      </c>
      <c r="D244" s="10"/>
      <c r="E244" s="10"/>
      <c r="F244" s="10"/>
      <c r="G244" s="10"/>
      <c r="H244" s="23">
        <v>0</v>
      </c>
      <c r="I244" s="28"/>
      <c r="J244" s="39">
        <f>SUM(J245:J247)</f>
        <v>0</v>
      </c>
    </row>
    <row r="245" spans="1:10">
      <c r="A245" s="11"/>
      <c r="B245" s="16"/>
      <c r="C245" s="17"/>
      <c r="D245" s="17"/>
      <c r="E245" s="17"/>
      <c r="F245" s="16"/>
      <c r="G245" s="16"/>
      <c r="H245" s="23"/>
      <c r="I245" s="28"/>
      <c r="J245" s="28">
        <f t="shared" si="6"/>
        <v>0</v>
      </c>
    </row>
    <row r="246" spans="1:10">
      <c r="A246" s="11"/>
      <c r="B246" s="16"/>
      <c r="C246" s="17"/>
      <c r="D246" s="17"/>
      <c r="E246" s="17"/>
      <c r="F246" s="16"/>
      <c r="G246" s="16"/>
      <c r="H246" s="23"/>
      <c r="I246" s="28"/>
      <c r="J246" s="28">
        <f t="shared" si="6"/>
        <v>0</v>
      </c>
    </row>
    <row r="247" spans="1:10">
      <c r="A247" s="11"/>
      <c r="B247" s="16"/>
      <c r="C247" s="17"/>
      <c r="D247" s="17"/>
      <c r="E247" s="17"/>
      <c r="F247" s="16"/>
      <c r="G247" s="16"/>
      <c r="H247" s="23"/>
      <c r="I247" s="28"/>
      <c r="J247" s="28">
        <f t="shared" si="6"/>
        <v>0</v>
      </c>
    </row>
    <row r="248" spans="1:10" ht="24.95" customHeight="1">
      <c r="A248" s="45" t="s">
        <v>64</v>
      </c>
      <c r="B248" s="10"/>
      <c r="C248" s="9" t="s">
        <v>52</v>
      </c>
      <c r="D248" s="10"/>
      <c r="E248" s="10"/>
      <c r="F248" s="10"/>
      <c r="G248" s="10"/>
      <c r="H248" s="23">
        <v>0</v>
      </c>
      <c r="I248" s="28"/>
      <c r="J248" s="39">
        <f>SUM(J249:J251)</f>
        <v>235.3</v>
      </c>
    </row>
    <row r="249" spans="1:10" s="2" customFormat="1" ht="22.5">
      <c r="A249" s="11"/>
      <c r="B249" s="12"/>
      <c r="C249" s="13" t="s">
        <v>140</v>
      </c>
      <c r="D249" s="14" t="s">
        <v>141</v>
      </c>
      <c r="E249" s="14" t="s">
        <v>17</v>
      </c>
      <c r="F249" s="15" t="s">
        <v>139</v>
      </c>
      <c r="G249" s="15" t="s">
        <v>38</v>
      </c>
      <c r="H249" s="24">
        <v>26</v>
      </c>
      <c r="I249" s="28">
        <v>9.0500000000000007</v>
      </c>
      <c r="J249" s="28">
        <v>235.3</v>
      </c>
    </row>
    <row r="250" spans="1:10" s="2" customFormat="1">
      <c r="A250" s="11"/>
      <c r="B250" s="12"/>
      <c r="C250" s="13"/>
      <c r="D250" s="14"/>
      <c r="E250" s="14"/>
      <c r="F250" s="15"/>
      <c r="G250" s="15"/>
      <c r="H250" s="24"/>
      <c r="I250" s="28"/>
      <c r="J250" s="28">
        <f t="shared" si="6"/>
        <v>0</v>
      </c>
    </row>
    <row r="251" spans="1:10" s="2" customFormat="1">
      <c r="A251" s="11"/>
      <c r="B251" s="12"/>
      <c r="C251" s="13"/>
      <c r="D251" s="14"/>
      <c r="E251" s="14"/>
      <c r="F251" s="15"/>
      <c r="G251" s="15"/>
      <c r="H251" s="24"/>
      <c r="I251" s="28"/>
      <c r="J251" s="28">
        <f t="shared" si="6"/>
        <v>0</v>
      </c>
    </row>
    <row r="252" spans="1:10" ht="24.95" customHeight="1">
      <c r="A252" s="45" t="s">
        <v>69</v>
      </c>
      <c r="B252" s="10"/>
      <c r="C252" s="9" t="s">
        <v>56</v>
      </c>
      <c r="D252" s="10"/>
      <c r="E252" s="10"/>
      <c r="F252" s="10"/>
      <c r="G252" s="10"/>
      <c r="H252" s="23">
        <v>0</v>
      </c>
      <c r="I252" s="28"/>
      <c r="J252" s="39">
        <f>SUM(J255)</f>
        <v>0</v>
      </c>
    </row>
    <row r="253" spans="1:10" ht="10.15" customHeight="1">
      <c r="A253" s="45"/>
      <c r="B253" s="10"/>
      <c r="C253" s="9"/>
      <c r="D253" s="10"/>
      <c r="E253" s="10"/>
      <c r="F253" s="10"/>
      <c r="G253" s="10"/>
      <c r="H253" s="23"/>
      <c r="I253" s="28"/>
      <c r="J253" s="39"/>
    </row>
    <row r="254" spans="1:10" ht="10.15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>
      <c r="A255" s="11"/>
      <c r="B255" s="16"/>
      <c r="C255" s="17"/>
      <c r="D255" s="17"/>
      <c r="E255" s="17"/>
      <c r="F255" s="16"/>
      <c r="G255" s="16"/>
      <c r="H255" s="23"/>
      <c r="I255" s="28"/>
      <c r="J255" s="28">
        <f t="shared" si="6"/>
        <v>0</v>
      </c>
    </row>
    <row r="256" spans="1:10" ht="24.95" customHeight="1">
      <c r="A256" s="45" t="s">
        <v>71</v>
      </c>
      <c r="B256" s="10"/>
      <c r="C256" s="9" t="s">
        <v>58</v>
      </c>
      <c r="D256" s="10"/>
      <c r="E256" s="10"/>
      <c r="F256" s="10"/>
      <c r="G256" s="10"/>
      <c r="H256" s="23">
        <v>0</v>
      </c>
      <c r="I256" s="28"/>
      <c r="J256" s="39">
        <f>SUM(J259)</f>
        <v>0</v>
      </c>
    </row>
    <row r="257" spans="1:10" ht="10.9" customHeight="1">
      <c r="A257" s="45"/>
      <c r="B257" s="10"/>
      <c r="C257" s="9"/>
      <c r="D257" s="10"/>
      <c r="E257" s="10"/>
      <c r="F257" s="10"/>
      <c r="G257" s="10"/>
      <c r="H257" s="23"/>
      <c r="I257" s="28"/>
      <c r="J257" s="39"/>
    </row>
    <row r="258" spans="1:10" ht="10.15" customHeight="1">
      <c r="A258" s="45"/>
      <c r="B258" s="10"/>
      <c r="C258" s="9"/>
      <c r="D258" s="10"/>
      <c r="E258" s="10"/>
      <c r="F258" s="10"/>
      <c r="G258" s="10"/>
      <c r="H258" s="23"/>
      <c r="I258" s="28"/>
      <c r="J258" s="39"/>
    </row>
    <row r="259" spans="1:10" s="2" customFormat="1">
      <c r="A259" s="11"/>
      <c r="B259" s="12"/>
      <c r="C259" s="13"/>
      <c r="D259" s="14"/>
      <c r="E259" s="14"/>
      <c r="F259" s="15"/>
      <c r="G259" s="15"/>
      <c r="H259" s="24"/>
      <c r="I259" s="28"/>
      <c r="J259" s="28">
        <f t="shared" si="6"/>
        <v>0</v>
      </c>
    </row>
    <row r="260" spans="1:10" ht="24.95" customHeight="1">
      <c r="A260" s="45" t="s">
        <v>73</v>
      </c>
      <c r="B260" s="10"/>
      <c r="C260" s="9" t="s">
        <v>60</v>
      </c>
      <c r="D260" s="10"/>
      <c r="E260" s="10"/>
      <c r="F260" s="10"/>
      <c r="G260" s="10"/>
      <c r="H260" s="23">
        <v>0</v>
      </c>
      <c r="I260" s="28"/>
      <c r="J260" s="39">
        <f>SUM(J263)</f>
        <v>0</v>
      </c>
    </row>
    <row r="261" spans="1:10" ht="22.5">
      <c r="C261" s="21" t="s">
        <v>142</v>
      </c>
      <c r="E261" s="21" t="s">
        <v>63</v>
      </c>
      <c r="G261" s="21" t="s">
        <v>38</v>
      </c>
      <c r="H261" s="22">
        <v>26</v>
      </c>
      <c r="I261" s="27">
        <v>12.38</v>
      </c>
      <c r="J261" s="27">
        <v>321.88</v>
      </c>
    </row>
    <row r="262" spans="1:10" ht="10.15" customHeight="1">
      <c r="A262" s="45"/>
      <c r="B262" s="10"/>
      <c r="C262" s="9"/>
      <c r="D262" s="10"/>
      <c r="E262" s="10"/>
      <c r="F262" s="10"/>
      <c r="G262" s="10"/>
      <c r="H262" s="23"/>
      <c r="I262" s="28"/>
      <c r="J262" s="39"/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>
        <f t="shared" si="6"/>
        <v>0</v>
      </c>
    </row>
    <row r="264" spans="1:10" ht="24.95" customHeight="1">
      <c r="A264" s="45" t="s">
        <v>75</v>
      </c>
      <c r="B264" s="10"/>
      <c r="C264" s="9" t="s">
        <v>65</v>
      </c>
      <c r="D264" s="10"/>
      <c r="E264" s="10"/>
      <c r="F264" s="10"/>
      <c r="G264" s="10"/>
      <c r="H264" s="23">
        <v>0</v>
      </c>
      <c r="I264" s="28"/>
      <c r="J264" s="39">
        <f>SUM(J265:J267)</f>
        <v>207.5</v>
      </c>
    </row>
    <row r="265" spans="1:10" s="2" customFormat="1" ht="33.75">
      <c r="A265" s="11"/>
      <c r="B265" s="12"/>
      <c r="C265" s="13" t="s">
        <v>143</v>
      </c>
      <c r="D265" s="14" t="s">
        <v>144</v>
      </c>
      <c r="E265" s="14" t="s">
        <v>17</v>
      </c>
      <c r="F265" s="15" t="s">
        <v>139</v>
      </c>
      <c r="G265" s="15" t="s">
        <v>145</v>
      </c>
      <c r="H265" s="24">
        <v>25</v>
      </c>
      <c r="I265" s="28">
        <v>8.3000000000000007</v>
      </c>
      <c r="J265" s="28">
        <v>207.5</v>
      </c>
    </row>
    <row r="266" spans="1:10" s="2" customFormat="1">
      <c r="A266" s="11"/>
      <c r="B266" s="12"/>
      <c r="C266" s="13"/>
      <c r="D266" s="14"/>
      <c r="E266" s="14"/>
      <c r="F266" s="15"/>
      <c r="G266" s="15"/>
      <c r="H266" s="24"/>
      <c r="I266" s="28"/>
      <c r="J266" s="28"/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6"/>
        <v>0</v>
      </c>
    </row>
    <row r="268" spans="1:10" ht="24.95" customHeight="1">
      <c r="A268" s="45" t="s">
        <v>77</v>
      </c>
      <c r="B268" s="10"/>
      <c r="C268" s="9" t="s">
        <v>70</v>
      </c>
      <c r="D268" s="10"/>
      <c r="E268" s="10"/>
      <c r="F268" s="10"/>
      <c r="G268" s="10"/>
      <c r="H268" s="23">
        <v>0</v>
      </c>
      <c r="I268" s="28"/>
      <c r="J268" s="39">
        <f>SUM(J269:J271)</f>
        <v>0</v>
      </c>
    </row>
    <row r="269" spans="1:10">
      <c r="A269" s="11"/>
      <c r="B269" s="16"/>
      <c r="C269" s="17"/>
      <c r="D269" s="17"/>
      <c r="E269" s="17"/>
      <c r="F269" s="16"/>
      <c r="G269" s="16"/>
      <c r="H269" s="23"/>
      <c r="I269" s="28"/>
      <c r="J269" s="28">
        <f t="shared" si="6"/>
        <v>0</v>
      </c>
    </row>
    <row r="270" spans="1:10" s="2" customFormat="1">
      <c r="A270" s="11"/>
      <c r="B270" s="12"/>
      <c r="C270" s="13"/>
      <c r="D270" s="14"/>
      <c r="E270" s="14"/>
      <c r="F270" s="15"/>
      <c r="G270" s="15"/>
      <c r="H270" s="24"/>
      <c r="I270" s="28"/>
      <c r="J270" s="28">
        <f t="shared" si="6"/>
        <v>0</v>
      </c>
    </row>
    <row r="271" spans="1:10" s="2" customFormat="1">
      <c r="A271" s="11"/>
      <c r="B271" s="12"/>
      <c r="C271" s="13"/>
      <c r="D271" s="14"/>
      <c r="E271" s="14"/>
      <c r="F271" s="15"/>
      <c r="G271" s="15"/>
      <c r="H271" s="24"/>
      <c r="I271" s="28"/>
      <c r="J271" s="28">
        <f t="shared" si="6"/>
        <v>0</v>
      </c>
    </row>
    <row r="272" spans="1:10" ht="24.95" customHeight="1">
      <c r="A272" s="45" t="s">
        <v>79</v>
      </c>
      <c r="B272" s="10"/>
      <c r="C272" s="9" t="s">
        <v>72</v>
      </c>
      <c r="D272" s="10"/>
      <c r="E272" s="10"/>
      <c r="F272" s="10"/>
      <c r="G272" s="10"/>
      <c r="H272" s="23">
        <v>0</v>
      </c>
      <c r="I272" s="28"/>
      <c r="J272" s="39">
        <f>SUM(J273:J275)</f>
        <v>0</v>
      </c>
    </row>
    <row r="273" spans="1:10" s="2" customFormat="1">
      <c r="A273" s="11"/>
      <c r="B273" s="16"/>
      <c r="C273" s="13"/>
      <c r="D273" s="14"/>
      <c r="E273" s="14"/>
      <c r="F273" s="15"/>
      <c r="G273" s="15"/>
      <c r="H273" s="24"/>
      <c r="I273" s="28"/>
      <c r="J273" s="28">
        <f t="shared" si="6"/>
        <v>0</v>
      </c>
    </row>
    <row r="274" spans="1:10">
      <c r="A274" s="11"/>
      <c r="B274" s="16"/>
      <c r="C274" s="17"/>
      <c r="D274" s="17"/>
      <c r="E274" s="17"/>
      <c r="F274" s="16"/>
      <c r="G274" s="16"/>
      <c r="H274" s="23"/>
      <c r="I274" s="28"/>
      <c r="J274" s="28">
        <f t="shared" si="6"/>
        <v>0</v>
      </c>
    </row>
    <row r="275" spans="1:10" s="2" customFormat="1">
      <c r="A275" s="11"/>
      <c r="B275" s="16"/>
      <c r="C275" s="14"/>
      <c r="D275" s="14"/>
      <c r="E275" s="14"/>
      <c r="F275" s="15"/>
      <c r="G275" s="15"/>
      <c r="H275" s="24"/>
      <c r="I275" s="28"/>
      <c r="J275" s="28">
        <f t="shared" si="6"/>
        <v>0</v>
      </c>
    </row>
    <row r="276" spans="1:10" ht="24.95" customHeight="1">
      <c r="A276" s="45" t="s">
        <v>81</v>
      </c>
      <c r="B276" s="10"/>
      <c r="C276" s="9" t="s">
        <v>74</v>
      </c>
      <c r="D276" s="10"/>
      <c r="E276" s="10"/>
      <c r="F276" s="10"/>
      <c r="G276" s="10"/>
      <c r="H276" s="23">
        <v>0</v>
      </c>
      <c r="I276" s="28"/>
      <c r="J276" s="39">
        <f>SUM(J277:J279)</f>
        <v>0</v>
      </c>
    </row>
    <row r="277" spans="1:10" s="2" customFormat="1">
      <c r="A277" s="11"/>
      <c r="B277" s="12"/>
      <c r="C277" s="13"/>
      <c r="D277" s="14"/>
      <c r="E277" s="14"/>
      <c r="F277" s="15"/>
      <c r="G277" s="15"/>
      <c r="H277" s="24"/>
      <c r="I277" s="28"/>
      <c r="J277" s="28">
        <f t="shared" si="6"/>
        <v>0</v>
      </c>
    </row>
    <row r="278" spans="1:10" s="2" customFormat="1">
      <c r="A278" s="11"/>
      <c r="B278" s="12"/>
      <c r="C278" s="13"/>
      <c r="D278" s="14"/>
      <c r="E278" s="14"/>
      <c r="F278" s="15"/>
      <c r="G278" s="15"/>
      <c r="H278" s="24"/>
      <c r="I278" s="28"/>
      <c r="J278" s="28">
        <f t="shared" si="6"/>
        <v>0</v>
      </c>
    </row>
    <row r="279" spans="1:10" s="2" customFormat="1">
      <c r="A279" s="11"/>
      <c r="B279" s="12"/>
      <c r="C279" s="13"/>
      <c r="D279" s="14"/>
      <c r="E279" s="14"/>
      <c r="F279" s="15"/>
      <c r="G279" s="15"/>
      <c r="H279" s="24"/>
      <c r="I279" s="28"/>
      <c r="J279" s="28">
        <f t="shared" si="6"/>
        <v>0</v>
      </c>
    </row>
    <row r="280" spans="1:10" ht="24.95" customHeight="1">
      <c r="A280" s="45" t="s">
        <v>83</v>
      </c>
      <c r="B280" s="10"/>
      <c r="C280" s="9" t="s">
        <v>76</v>
      </c>
      <c r="D280" s="10"/>
      <c r="E280" s="10"/>
      <c r="F280" s="10"/>
      <c r="G280" s="10"/>
      <c r="H280" s="23">
        <v>0</v>
      </c>
      <c r="I280" s="28"/>
      <c r="J280" s="39">
        <f>SUM(J283)</f>
        <v>0</v>
      </c>
    </row>
    <row r="281" spans="1:10" ht="10.9" customHeight="1">
      <c r="A281" s="9"/>
      <c r="B281" s="10"/>
      <c r="C281" s="10"/>
      <c r="D281" s="10"/>
      <c r="E281" s="10"/>
      <c r="F281" s="10"/>
      <c r="G281" s="10"/>
      <c r="H281" s="23"/>
      <c r="I281" s="28"/>
      <c r="J281" s="39"/>
    </row>
    <row r="282" spans="1:10" ht="11.45" customHeight="1">
      <c r="A282" s="9"/>
      <c r="B282" s="10"/>
      <c r="C282" s="10"/>
      <c r="D282" s="10"/>
      <c r="E282" s="10"/>
      <c r="F282" s="10"/>
      <c r="G282" s="10"/>
      <c r="H282" s="23"/>
      <c r="I282" s="28"/>
      <c r="J282" s="39"/>
    </row>
    <row r="283" spans="1:10">
      <c r="A283" s="11"/>
      <c r="B283" s="16"/>
      <c r="C283" s="17"/>
      <c r="D283" s="17"/>
      <c r="E283" s="17"/>
      <c r="F283" s="16"/>
      <c r="G283" s="16"/>
      <c r="H283" s="23"/>
      <c r="I283" s="28"/>
      <c r="J283" s="28">
        <f t="shared" si="6"/>
        <v>0</v>
      </c>
    </row>
    <row r="284" spans="1:10" ht="24.95" customHeight="1">
      <c r="A284" s="45" t="s">
        <v>85</v>
      </c>
      <c r="B284" s="10"/>
      <c r="C284" s="9" t="s">
        <v>78</v>
      </c>
      <c r="D284" s="10"/>
      <c r="E284" s="10"/>
      <c r="F284" s="10"/>
      <c r="G284" s="10"/>
      <c r="H284" s="23">
        <v>0</v>
      </c>
      <c r="I284" s="28"/>
      <c r="J284" s="39">
        <f>SUM(J285:J287)</f>
        <v>0</v>
      </c>
    </row>
    <row r="285" spans="1:10">
      <c r="A285" s="11"/>
      <c r="B285" s="16"/>
      <c r="C285" s="17"/>
      <c r="D285" s="17"/>
      <c r="E285" s="17"/>
      <c r="F285" s="16"/>
      <c r="G285" s="16"/>
      <c r="H285" s="23"/>
      <c r="I285" s="28"/>
      <c r="J285" s="28">
        <f t="shared" si="6"/>
        <v>0</v>
      </c>
    </row>
    <row r="286" spans="1:10" s="2" customFormat="1">
      <c r="A286" s="11"/>
      <c r="B286" s="12"/>
      <c r="C286" s="14"/>
      <c r="D286" s="14"/>
      <c r="E286" s="14"/>
      <c r="F286" s="15"/>
      <c r="G286" s="15"/>
      <c r="H286" s="24"/>
      <c r="I286" s="28"/>
      <c r="J286" s="28">
        <f t="shared" si="6"/>
        <v>0</v>
      </c>
    </row>
    <row r="287" spans="1:10" s="2" customFormat="1">
      <c r="A287" s="11"/>
      <c r="B287" s="12"/>
      <c r="C287" s="14"/>
      <c r="D287" s="14"/>
      <c r="E287" s="14"/>
      <c r="F287" s="15"/>
      <c r="G287" s="15"/>
      <c r="H287" s="24"/>
      <c r="I287" s="28"/>
      <c r="J287" s="28">
        <f t="shared" si="6"/>
        <v>0</v>
      </c>
    </row>
    <row r="288" spans="1:10" ht="24.95" customHeight="1">
      <c r="A288" s="45" t="s">
        <v>126</v>
      </c>
      <c r="B288" s="10"/>
      <c r="C288" s="9" t="s">
        <v>80</v>
      </c>
      <c r="D288" s="10"/>
      <c r="E288" s="10"/>
      <c r="F288" s="10"/>
      <c r="G288" s="10"/>
      <c r="H288" s="23">
        <v>0</v>
      </c>
      <c r="I288" s="28"/>
      <c r="J288" s="39">
        <f>SUM(J291)</f>
        <v>0</v>
      </c>
    </row>
    <row r="289" spans="1:10" ht="10.9" customHeight="1">
      <c r="A289" s="45"/>
      <c r="B289" s="10"/>
      <c r="C289" s="9"/>
      <c r="D289" s="10"/>
      <c r="E289" s="10"/>
      <c r="F289" s="10"/>
      <c r="G289" s="10"/>
      <c r="H289" s="23"/>
      <c r="I289" s="28"/>
      <c r="J289" s="39"/>
    </row>
    <row r="290" spans="1:10" ht="11.45" customHeight="1">
      <c r="A290" s="45"/>
      <c r="B290" s="10"/>
      <c r="C290" s="9"/>
      <c r="D290" s="10"/>
      <c r="E290" s="10"/>
      <c r="F290" s="10"/>
      <c r="G290" s="10"/>
      <c r="H290" s="23"/>
      <c r="I290" s="28"/>
      <c r="J290" s="39"/>
    </row>
    <row r="291" spans="1:10" ht="10.15" customHeight="1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6"/>
        <v>0</v>
      </c>
    </row>
    <row r="292" spans="1:10" ht="24.95" customHeight="1">
      <c r="A292" s="45" t="s">
        <v>127</v>
      </c>
      <c r="B292" s="10"/>
      <c r="C292" s="9" t="s">
        <v>82</v>
      </c>
      <c r="D292" s="10"/>
      <c r="E292" s="10"/>
      <c r="F292" s="10"/>
      <c r="G292" s="10"/>
      <c r="H292" s="23">
        <v>0</v>
      </c>
      <c r="I292" s="28"/>
      <c r="J292" s="39">
        <f>SUM(J293:J295)</f>
        <v>0</v>
      </c>
    </row>
    <row r="293" spans="1:10">
      <c r="A293" s="11"/>
      <c r="B293" s="16"/>
      <c r="C293" s="17"/>
      <c r="D293" s="17"/>
      <c r="E293" s="17"/>
      <c r="F293" s="16"/>
      <c r="G293" s="16"/>
      <c r="H293" s="23"/>
      <c r="I293" s="28"/>
      <c r="J293" s="28">
        <f t="shared" si="6"/>
        <v>0</v>
      </c>
    </row>
    <row r="294" spans="1:10">
      <c r="A294" s="11"/>
      <c r="B294" s="16"/>
      <c r="C294" s="17"/>
      <c r="D294" s="17"/>
      <c r="E294" s="17"/>
      <c r="F294" s="16"/>
      <c r="G294" s="16"/>
      <c r="H294" s="23"/>
      <c r="I294" s="28"/>
      <c r="J294" s="28">
        <f t="shared" si="6"/>
        <v>0</v>
      </c>
    </row>
    <row r="295" spans="1:10" s="2" customForma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6"/>
        <v>0</v>
      </c>
    </row>
    <row r="296" spans="1:10" ht="24.95" customHeight="1">
      <c r="A296" s="45" t="s">
        <v>128</v>
      </c>
      <c r="B296" s="10"/>
      <c r="C296" s="9" t="s">
        <v>84</v>
      </c>
      <c r="D296" s="10"/>
      <c r="E296" s="10"/>
      <c r="F296" s="10"/>
      <c r="G296" s="10"/>
      <c r="H296" s="23">
        <v>0</v>
      </c>
      <c r="I296" s="28"/>
      <c r="J296" s="39">
        <f>SUM(J297:J299)</f>
        <v>0</v>
      </c>
    </row>
    <row r="297" spans="1:10" s="2" customFormat="1" ht="10.9" customHeight="1">
      <c r="A297" s="11"/>
      <c r="B297" s="12"/>
      <c r="C297" s="14"/>
      <c r="D297" s="14"/>
      <c r="E297" s="14"/>
      <c r="F297" s="15"/>
      <c r="G297" s="15"/>
      <c r="H297" s="24"/>
      <c r="I297" s="28"/>
      <c r="J297" s="28">
        <f t="shared" ref="J297:J332" si="7">H297*I297</f>
        <v>0</v>
      </c>
    </row>
    <row r="298" spans="1:10" s="2" customFormat="1" ht="10.15" customHeight="1">
      <c r="A298" s="11"/>
      <c r="B298" s="12"/>
      <c r="C298" s="14"/>
      <c r="D298" s="14"/>
      <c r="E298" s="14"/>
      <c r="F298" s="15"/>
      <c r="G298" s="15"/>
      <c r="H298" s="24"/>
      <c r="I298" s="28"/>
      <c r="J298" s="28">
        <f t="shared" si="7"/>
        <v>0</v>
      </c>
    </row>
    <row r="299" spans="1:10" s="2" customFormat="1" ht="10.9" customHeight="1">
      <c r="A299" s="11"/>
      <c r="B299" s="12"/>
      <c r="C299" s="14"/>
      <c r="D299" s="14"/>
      <c r="E299" s="14"/>
      <c r="F299" s="15"/>
      <c r="G299" s="15"/>
      <c r="H299" s="24"/>
      <c r="I299" s="28"/>
      <c r="J299" s="28">
        <f t="shared" si="7"/>
        <v>0</v>
      </c>
    </row>
    <row r="300" spans="1:10" ht="24.95" customHeight="1">
      <c r="A300" s="45" t="s">
        <v>146</v>
      </c>
      <c r="B300" s="10"/>
      <c r="C300" s="9" t="s">
        <v>86</v>
      </c>
      <c r="D300" s="10"/>
      <c r="E300" s="10"/>
      <c r="F300" s="10"/>
      <c r="G300" s="10"/>
      <c r="H300" s="23">
        <v>0</v>
      </c>
      <c r="I300" s="28"/>
      <c r="J300" s="39">
        <f>SUM(J301:J303)</f>
        <v>197.1</v>
      </c>
    </row>
    <row r="301" spans="1:10">
      <c r="A301" s="11">
        <v>27</v>
      </c>
      <c r="B301" s="16"/>
      <c r="C301" s="375" t="s">
        <v>147</v>
      </c>
      <c r="D301" s="17"/>
      <c r="E301" s="17"/>
      <c r="F301" s="16"/>
      <c r="G301" s="16"/>
      <c r="H301" s="23"/>
      <c r="I301" s="28"/>
      <c r="J301" s="28">
        <f t="shared" si="7"/>
        <v>0</v>
      </c>
    </row>
    <row r="302" spans="1:10" s="2" customFormat="1" ht="22.5">
      <c r="A302" s="11"/>
      <c r="B302" s="12"/>
      <c r="C302" s="13" t="s">
        <v>148</v>
      </c>
      <c r="D302" s="14" t="s">
        <v>130</v>
      </c>
      <c r="E302" s="14" t="s">
        <v>17</v>
      </c>
      <c r="F302" s="15" t="s">
        <v>139</v>
      </c>
      <c r="G302" s="15" t="s">
        <v>90</v>
      </c>
      <c r="H302" s="24">
        <v>18</v>
      </c>
      <c r="I302" s="28">
        <v>10.95</v>
      </c>
      <c r="J302" s="28">
        <v>197.1</v>
      </c>
    </row>
    <row r="303" spans="1:10" s="2" customFormat="1">
      <c r="A303" s="11"/>
      <c r="B303" s="12"/>
      <c r="C303" s="13"/>
      <c r="D303" s="14"/>
      <c r="E303" s="14"/>
      <c r="F303" s="15"/>
      <c r="G303" s="15"/>
      <c r="H303" s="24"/>
      <c r="I303" s="28"/>
      <c r="J303" s="28">
        <f t="shared" si="7"/>
        <v>0</v>
      </c>
    </row>
    <row r="304" spans="1:10" s="2" customFormat="1" ht="15.75">
      <c r="A304" s="32" t="s">
        <v>91</v>
      </c>
      <c r="B304" s="33"/>
      <c r="C304" s="34"/>
      <c r="D304" s="35"/>
      <c r="E304" s="35"/>
      <c r="F304" s="36"/>
      <c r="G304" s="36"/>
      <c r="H304" s="37"/>
      <c r="I304" s="38"/>
      <c r="J304" s="28"/>
    </row>
    <row r="305" spans="1:10" ht="24.95" customHeight="1">
      <c r="A305" s="41" t="s">
        <v>149</v>
      </c>
      <c r="B305" s="40"/>
      <c r="C305" s="42"/>
      <c r="D305" s="42"/>
      <c r="E305" s="42"/>
      <c r="F305" s="42"/>
      <c r="G305" s="42"/>
      <c r="H305" s="43"/>
      <c r="I305" s="44"/>
      <c r="J305" s="28"/>
    </row>
    <row r="306" spans="1:10" ht="24.95" customHeight="1">
      <c r="A306" s="45" t="s">
        <v>13</v>
      </c>
      <c r="B306" s="10"/>
      <c r="C306" s="9" t="s">
        <v>93</v>
      </c>
      <c r="D306" s="10"/>
      <c r="E306" s="10"/>
      <c r="F306" s="10"/>
      <c r="G306" s="10"/>
      <c r="H306" s="23">
        <v>0</v>
      </c>
      <c r="I306" s="28"/>
      <c r="J306" s="39">
        <f>SUM(J307:J309)</f>
        <v>0</v>
      </c>
    </row>
    <row r="307" spans="1:10" s="2" customFormat="1">
      <c r="A307" s="11"/>
      <c r="B307" s="12"/>
      <c r="C307" s="13"/>
      <c r="D307" s="14"/>
      <c r="E307" s="14"/>
      <c r="F307" s="15"/>
      <c r="G307" s="15"/>
      <c r="H307" s="24"/>
      <c r="I307" s="28"/>
      <c r="J307" s="28">
        <f t="shared" si="7"/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/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7"/>
        <v>0</v>
      </c>
    </row>
    <row r="310" spans="1:10" ht="24.95" customHeight="1">
      <c r="A310" s="45" t="s">
        <v>94</v>
      </c>
      <c r="B310" s="10"/>
      <c r="C310" s="9" t="s">
        <v>95</v>
      </c>
      <c r="D310" s="10"/>
      <c r="E310" s="10"/>
      <c r="F310" s="10"/>
      <c r="G310" s="10"/>
      <c r="H310" s="23">
        <v>0</v>
      </c>
      <c r="I310" s="28"/>
      <c r="J310" s="39">
        <f>SUM(J311:J313)</f>
        <v>0</v>
      </c>
    </row>
    <row r="311" spans="1:10" s="2" customFormat="1">
      <c r="A311" s="11"/>
      <c r="B311" s="12"/>
      <c r="C311" s="13"/>
      <c r="D311" s="14"/>
      <c r="E311" s="14"/>
      <c r="F311" s="15"/>
      <c r="G311" s="15"/>
      <c r="H311" s="24"/>
      <c r="I311" s="28"/>
      <c r="J311" s="28">
        <f t="shared" si="7"/>
        <v>0</v>
      </c>
    </row>
    <row r="312" spans="1:10" s="2" customFormat="1">
      <c r="A312" s="11"/>
      <c r="B312" s="12"/>
      <c r="C312" s="13"/>
      <c r="D312" s="14"/>
      <c r="E312" s="14"/>
      <c r="F312" s="15"/>
      <c r="G312" s="15"/>
      <c r="H312" s="24"/>
      <c r="I312" s="28"/>
      <c r="J312" s="28">
        <f t="shared" si="7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7"/>
        <v>0</v>
      </c>
    </row>
    <row r="314" spans="1:10" ht="24.95" customHeight="1">
      <c r="A314" s="45" t="s">
        <v>96</v>
      </c>
      <c r="B314" s="10"/>
      <c r="C314" s="9" t="s">
        <v>97</v>
      </c>
      <c r="D314" s="10"/>
      <c r="E314" s="10"/>
      <c r="F314" s="10"/>
      <c r="G314" s="10"/>
      <c r="H314" s="23">
        <v>0</v>
      </c>
      <c r="I314" s="28"/>
      <c r="J314" s="39">
        <f>SUM(J315:J317)</f>
        <v>266</v>
      </c>
    </row>
    <row r="315" spans="1:10" ht="33.75">
      <c r="A315" s="11"/>
      <c r="B315" s="16"/>
      <c r="C315" s="17" t="s">
        <v>150</v>
      </c>
      <c r="D315" s="17" t="s">
        <v>151</v>
      </c>
      <c r="E315" s="17" t="s">
        <v>152</v>
      </c>
      <c r="F315" s="16">
        <v>4</v>
      </c>
      <c r="G315" s="16" t="s">
        <v>38</v>
      </c>
      <c r="H315" s="23">
        <v>28</v>
      </c>
      <c r="I315" s="28">
        <v>9.5</v>
      </c>
      <c r="J315" s="28">
        <v>266</v>
      </c>
    </row>
    <row r="316" spans="1:10" s="2" customFormat="1">
      <c r="A316" s="11"/>
      <c r="B316" s="12"/>
      <c r="C316" s="13"/>
      <c r="D316" s="14"/>
      <c r="E316" s="14"/>
      <c r="F316" s="15"/>
      <c r="G316" s="15"/>
      <c r="H316" s="24"/>
      <c r="I316" s="28"/>
      <c r="J316" s="28">
        <f t="shared" si="7"/>
        <v>0</v>
      </c>
    </row>
    <row r="317" spans="1:10" s="2" customFormat="1">
      <c r="A317" s="11"/>
      <c r="B317" s="12"/>
      <c r="C317" s="13"/>
      <c r="D317" s="14"/>
      <c r="E317" s="14"/>
      <c r="F317" s="15"/>
      <c r="G317" s="15"/>
      <c r="H317" s="24"/>
      <c r="I317" s="28"/>
      <c r="J317" s="28">
        <f t="shared" si="7"/>
        <v>0</v>
      </c>
    </row>
    <row r="318" spans="1:10" ht="24.95" customHeight="1">
      <c r="A318" s="45" t="s">
        <v>104</v>
      </c>
      <c r="B318" s="10"/>
      <c r="C318" s="9" t="s">
        <v>28</v>
      </c>
      <c r="D318" s="10"/>
      <c r="E318" s="10"/>
      <c r="F318" s="10"/>
      <c r="G318" s="10"/>
      <c r="H318" s="23">
        <v>0</v>
      </c>
      <c r="I318" s="28"/>
      <c r="J318" s="39">
        <f>SUM(J319:J321)</f>
        <v>0</v>
      </c>
    </row>
    <row r="319" spans="1:10">
      <c r="A319" s="11"/>
      <c r="B319" s="16"/>
      <c r="C319" s="17"/>
      <c r="D319" s="17"/>
      <c r="E319" s="17"/>
      <c r="F319" s="16"/>
      <c r="G319" s="16"/>
      <c r="H319" s="23"/>
      <c r="I319" s="28"/>
      <c r="J319" s="28">
        <f t="shared" si="7"/>
        <v>0</v>
      </c>
    </row>
    <row r="320" spans="1:10">
      <c r="A320" s="11"/>
      <c r="B320" s="16"/>
      <c r="C320" s="17"/>
      <c r="D320" s="17"/>
      <c r="E320" s="17"/>
      <c r="F320" s="16"/>
      <c r="G320" s="16"/>
      <c r="H320" s="23"/>
      <c r="I320" s="28"/>
      <c r="J320" s="28">
        <f t="shared" si="7"/>
        <v>0</v>
      </c>
    </row>
    <row r="321" spans="1:10">
      <c r="A321" s="11"/>
      <c r="B321" s="16"/>
      <c r="C321" s="17"/>
      <c r="D321" s="17"/>
      <c r="E321" s="17"/>
      <c r="F321" s="16"/>
      <c r="G321" s="16"/>
      <c r="H321" s="23"/>
      <c r="I321" s="28"/>
      <c r="J321" s="28">
        <f t="shared" si="7"/>
        <v>0</v>
      </c>
    </row>
    <row r="322" spans="1:10" ht="24.95" customHeight="1">
      <c r="A322" s="45" t="s">
        <v>39</v>
      </c>
      <c r="B322" s="10"/>
      <c r="C322" s="9" t="s">
        <v>153</v>
      </c>
      <c r="D322" s="10"/>
      <c r="E322" s="10"/>
      <c r="F322" s="10"/>
      <c r="G322" s="10"/>
      <c r="H322" s="23">
        <v>0</v>
      </c>
      <c r="I322" s="28"/>
      <c r="J322" s="39">
        <f>SUM(J323:J325)</f>
        <v>309.45999999999998</v>
      </c>
    </row>
    <row r="323" spans="1:10" s="2" customFormat="1" ht="22.5">
      <c r="A323" s="11"/>
      <c r="B323" s="12"/>
      <c r="C323" s="13" t="s">
        <v>154</v>
      </c>
      <c r="D323" s="14" t="s">
        <v>155</v>
      </c>
      <c r="E323" s="14" t="s">
        <v>152</v>
      </c>
      <c r="F323" s="15" t="s">
        <v>104</v>
      </c>
      <c r="G323" s="15" t="s">
        <v>33</v>
      </c>
      <c r="H323" s="24">
        <v>26</v>
      </c>
      <c r="I323" s="28">
        <v>10.95</v>
      </c>
      <c r="J323" s="28">
        <v>284.7</v>
      </c>
    </row>
    <row r="324" spans="1:10" s="2" customFormat="1" ht="33.75">
      <c r="A324" s="11"/>
      <c r="B324" s="12"/>
      <c r="C324" s="13" t="s">
        <v>156</v>
      </c>
      <c r="D324" s="14" t="s">
        <v>157</v>
      </c>
      <c r="E324" s="14" t="s">
        <v>152</v>
      </c>
      <c r="F324" s="15" t="s">
        <v>104</v>
      </c>
      <c r="G324" s="15" t="s">
        <v>33</v>
      </c>
      <c r="H324" s="24">
        <v>2</v>
      </c>
      <c r="I324" s="28">
        <v>12.38</v>
      </c>
      <c r="J324" s="28">
        <v>24.76</v>
      </c>
    </row>
    <row r="325" spans="1:10" s="2" customFormat="1">
      <c r="A325" s="11"/>
      <c r="B325" s="12"/>
      <c r="C325" s="13"/>
      <c r="D325" s="14"/>
      <c r="E325" s="14"/>
      <c r="F325" s="15"/>
      <c r="G325" s="15"/>
      <c r="H325" s="24"/>
      <c r="I325" s="28"/>
      <c r="J325" s="28">
        <f t="shared" si="7"/>
        <v>0</v>
      </c>
    </row>
    <row r="326" spans="1:10" ht="24.95" customHeight="1">
      <c r="A326" s="45" t="s">
        <v>41</v>
      </c>
      <c r="B326" s="10"/>
      <c r="C326" s="9" t="s">
        <v>158</v>
      </c>
      <c r="D326" s="10"/>
      <c r="E326" s="10"/>
      <c r="F326" s="10"/>
      <c r="G326" s="10"/>
      <c r="H326" s="23">
        <v>0</v>
      </c>
      <c r="I326" s="28"/>
      <c r="J326" s="39">
        <f>SUM(J327:J329)</f>
        <v>0</v>
      </c>
    </row>
    <row r="327" spans="1:10">
      <c r="A327" s="11"/>
      <c r="B327" s="16"/>
      <c r="C327" s="17"/>
      <c r="D327" s="17"/>
      <c r="E327" s="17"/>
      <c r="F327" s="16"/>
      <c r="G327" s="16"/>
      <c r="H327" s="23"/>
      <c r="I327" s="28"/>
      <c r="J327" s="28">
        <f t="shared" si="7"/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7"/>
        <v>0</v>
      </c>
    </row>
    <row r="329" spans="1:10">
      <c r="A329" s="11"/>
      <c r="B329" s="16"/>
      <c r="C329" s="17"/>
      <c r="D329" s="17"/>
      <c r="E329" s="17"/>
      <c r="F329" s="16"/>
      <c r="G329" s="16"/>
      <c r="H329" s="23"/>
      <c r="I329" s="28"/>
      <c r="J329" s="28">
        <f t="shared" si="7"/>
        <v>0</v>
      </c>
    </row>
    <row r="330" spans="1:10" ht="24.95" customHeight="1">
      <c r="A330" s="45" t="s">
        <v>43</v>
      </c>
      <c r="B330" s="10"/>
      <c r="C330" s="9" t="s">
        <v>159</v>
      </c>
      <c r="D330" s="10"/>
      <c r="E330" s="10"/>
      <c r="F330" s="10"/>
      <c r="G330" s="10"/>
      <c r="H330" s="23">
        <v>0</v>
      </c>
      <c r="I330" s="28"/>
      <c r="J330" s="39">
        <f>SUM(J331:J333)</f>
        <v>91.44</v>
      </c>
    </row>
    <row r="331" spans="1:10" ht="22.5">
      <c r="A331" s="11"/>
      <c r="B331" s="16"/>
      <c r="C331" s="17" t="s">
        <v>160</v>
      </c>
      <c r="D331" s="17" t="s">
        <v>109</v>
      </c>
      <c r="E331" s="17" t="s">
        <v>17</v>
      </c>
      <c r="F331" s="16">
        <v>4</v>
      </c>
      <c r="G331" s="16" t="s">
        <v>38</v>
      </c>
      <c r="H331" s="23">
        <v>8</v>
      </c>
      <c r="I331" s="28">
        <v>11.43</v>
      </c>
      <c r="J331" s="28">
        <v>91.44</v>
      </c>
    </row>
    <row r="332" spans="1:10" s="2" customFormat="1">
      <c r="A332" s="11"/>
      <c r="B332" s="12"/>
      <c r="C332" s="13"/>
      <c r="D332" s="14"/>
      <c r="E332" s="14"/>
      <c r="F332" s="15"/>
      <c r="G332" s="15"/>
      <c r="H332" s="24"/>
      <c r="I332" s="28"/>
      <c r="J332" s="28">
        <f t="shared" si="7"/>
        <v>0</v>
      </c>
    </row>
    <row r="333" spans="1:10" s="2" customFormat="1">
      <c r="A333" s="11"/>
      <c r="B333" s="12"/>
      <c r="C333" s="13"/>
      <c r="D333" s="14"/>
      <c r="E333" s="14"/>
      <c r="F333" s="15"/>
      <c r="G333" s="15"/>
      <c r="H333" s="24"/>
      <c r="I333" s="28"/>
      <c r="J333" s="28">
        <f t="shared" ref="J333:J389" si="8">H333*I333</f>
        <v>0</v>
      </c>
    </row>
    <row r="334" spans="1:10" ht="24.95" customHeight="1">
      <c r="A334" s="45" t="s">
        <v>49</v>
      </c>
      <c r="B334" s="10"/>
      <c r="C334" s="9" t="s">
        <v>161</v>
      </c>
      <c r="D334" s="10"/>
      <c r="E334" s="10"/>
      <c r="F334" s="10"/>
      <c r="G334" s="10"/>
      <c r="H334" s="23">
        <v>0</v>
      </c>
      <c r="I334" s="28"/>
      <c r="J334" s="39">
        <f>SUM(J335:J337)</f>
        <v>0</v>
      </c>
    </row>
    <row r="335" spans="1:10">
      <c r="A335" s="11"/>
      <c r="B335" s="16"/>
      <c r="C335" s="17"/>
      <c r="D335" s="17"/>
      <c r="E335" s="17"/>
      <c r="F335" s="16"/>
      <c r="G335" s="16"/>
      <c r="H335" s="23"/>
      <c r="I335" s="28"/>
      <c r="J335" s="28">
        <f t="shared" si="8"/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 s="2" customFormat="1">
      <c r="A337" s="11"/>
      <c r="B337" s="12"/>
      <c r="C337" s="13"/>
      <c r="D337" s="14"/>
      <c r="E337" s="14"/>
      <c r="F337" s="15"/>
      <c r="G337" s="15"/>
      <c r="H337" s="24"/>
      <c r="I337" s="28"/>
      <c r="J337" s="28">
        <f t="shared" si="8"/>
        <v>0</v>
      </c>
    </row>
    <row r="338" spans="1:10" ht="24.95" customHeight="1">
      <c r="A338" s="45" t="s">
        <v>51</v>
      </c>
      <c r="B338" s="10"/>
      <c r="C338" s="9" t="s">
        <v>112</v>
      </c>
      <c r="D338" s="10"/>
      <c r="E338" s="10"/>
      <c r="F338" s="10"/>
      <c r="G338" s="10"/>
      <c r="H338" s="23">
        <v>0</v>
      </c>
      <c r="I338" s="28"/>
      <c r="J338" s="39">
        <f>SUM(J339:J341)</f>
        <v>0</v>
      </c>
    </row>
    <row r="339" spans="1:10">
      <c r="A339" s="11"/>
      <c r="B339" s="16"/>
      <c r="C339" s="17"/>
      <c r="D339" s="17"/>
      <c r="E339" s="17"/>
      <c r="F339" s="16"/>
      <c r="G339" s="16"/>
      <c r="H339" s="23"/>
      <c r="I339" s="28"/>
      <c r="J339" s="28">
        <f t="shared" si="8"/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>
        <f t="shared" si="8"/>
        <v>0</v>
      </c>
    </row>
    <row r="342" spans="1:10" ht="24.95" customHeight="1">
      <c r="A342" s="45" t="s">
        <v>55</v>
      </c>
      <c r="B342" s="10"/>
      <c r="C342" s="9" t="s">
        <v>136</v>
      </c>
      <c r="D342" s="10"/>
      <c r="E342" s="10"/>
      <c r="F342" s="10"/>
      <c r="G342" s="10"/>
      <c r="H342" s="23">
        <v>0</v>
      </c>
      <c r="I342" s="28"/>
      <c r="J342" s="39">
        <f>SUM(J343:J345)</f>
        <v>0</v>
      </c>
    </row>
    <row r="343" spans="1:10">
      <c r="A343" s="11"/>
      <c r="B343" s="16"/>
      <c r="C343" s="17"/>
      <c r="D343" s="17"/>
      <c r="E343" s="17"/>
      <c r="F343" s="16"/>
      <c r="G343" s="16"/>
      <c r="H343" s="23"/>
      <c r="I343" s="28"/>
      <c r="J343" s="28">
        <f t="shared" si="8"/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/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>
        <f t="shared" si="8"/>
        <v>0</v>
      </c>
    </row>
    <row r="346" spans="1:10" ht="24.95" customHeight="1">
      <c r="A346" s="45" t="s">
        <v>57</v>
      </c>
      <c r="B346" s="10"/>
      <c r="C346" s="9" t="s">
        <v>162</v>
      </c>
      <c r="D346" s="10"/>
      <c r="E346" s="10"/>
      <c r="F346" s="10"/>
      <c r="G346" s="10"/>
      <c r="H346" s="23">
        <v>0</v>
      </c>
      <c r="I346" s="28"/>
      <c r="J346" s="39">
        <f>SUM(J347:J349)</f>
        <v>0</v>
      </c>
    </row>
    <row r="347" spans="1:10">
      <c r="A347" s="11"/>
      <c r="B347" s="16"/>
      <c r="C347" s="17"/>
      <c r="D347" s="17"/>
      <c r="E347" s="17"/>
      <c r="F347" s="16"/>
      <c r="G347" s="16"/>
      <c r="H347" s="23"/>
      <c r="I347" s="28"/>
      <c r="J347" s="28">
        <f t="shared" si="8"/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/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 ht="24.95" customHeight="1">
      <c r="A350" s="45" t="s">
        <v>59</v>
      </c>
      <c r="B350" s="10"/>
      <c r="C350" s="9" t="s">
        <v>163</v>
      </c>
      <c r="D350" s="10"/>
      <c r="E350" s="10"/>
      <c r="F350" s="10"/>
      <c r="G350" s="10"/>
      <c r="H350" s="23">
        <v>0</v>
      </c>
      <c r="I350" s="28"/>
      <c r="J350" s="39">
        <f>SUM(J351:J353)</f>
        <v>0</v>
      </c>
    </row>
    <row r="351" spans="1:10">
      <c r="A351" s="11"/>
      <c r="B351" s="16"/>
      <c r="C351" s="17"/>
      <c r="D351" s="17"/>
      <c r="E351" s="17"/>
      <c r="F351" s="16"/>
      <c r="G351" s="16"/>
      <c r="H351" s="23"/>
      <c r="I351" s="28"/>
      <c r="J351" s="28">
        <f t="shared" si="8"/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>
        <f t="shared" si="8"/>
        <v>0</v>
      </c>
    </row>
    <row r="354" spans="1:10" ht="24.95" customHeight="1">
      <c r="A354" s="45" t="s">
        <v>64</v>
      </c>
      <c r="B354" s="10"/>
      <c r="C354" s="9" t="s">
        <v>164</v>
      </c>
      <c r="D354" s="10"/>
      <c r="E354" s="10"/>
      <c r="F354" s="10"/>
      <c r="G354" s="10"/>
      <c r="H354" s="23">
        <v>0</v>
      </c>
      <c r="I354" s="28"/>
      <c r="J354" s="39">
        <f>SUM(J355:J357)</f>
        <v>0</v>
      </c>
    </row>
    <row r="355" spans="1:10">
      <c r="A355" s="11"/>
      <c r="B355" s="16"/>
      <c r="C355" s="17"/>
      <c r="D355" s="17"/>
      <c r="E355" s="17"/>
      <c r="F355" s="16"/>
      <c r="G355" s="16"/>
      <c r="H355" s="23"/>
      <c r="I355" s="28"/>
      <c r="J355" s="28">
        <f t="shared" si="8"/>
        <v>0</v>
      </c>
    </row>
    <row r="356" spans="1:10">
      <c r="A356" s="11"/>
      <c r="B356" s="16"/>
      <c r="C356" s="17"/>
      <c r="D356" s="17"/>
      <c r="E356" s="17"/>
      <c r="F356" s="16"/>
      <c r="G356" s="16"/>
      <c r="H356" s="23"/>
      <c r="I356" s="28"/>
      <c r="J356" s="28"/>
    </row>
    <row r="357" spans="1:10">
      <c r="A357" s="11"/>
      <c r="B357" s="16"/>
      <c r="C357" s="17"/>
      <c r="D357" s="17"/>
      <c r="E357" s="17"/>
      <c r="F357" s="16"/>
      <c r="G357" s="16"/>
      <c r="H357" s="23"/>
      <c r="I357" s="28"/>
      <c r="J357" s="28">
        <f t="shared" si="8"/>
        <v>0</v>
      </c>
    </row>
    <row r="358" spans="1:10" ht="24.95" customHeight="1">
      <c r="A358" s="45" t="s">
        <v>69</v>
      </c>
      <c r="B358" s="10"/>
      <c r="C358" s="9" t="s">
        <v>44</v>
      </c>
      <c r="D358" s="10"/>
      <c r="E358" s="10"/>
      <c r="F358" s="10"/>
      <c r="G358" s="10"/>
      <c r="H358" s="23">
        <v>0</v>
      </c>
      <c r="I358" s="28"/>
      <c r="J358" s="39">
        <f>SUM(J359:J361)</f>
        <v>266</v>
      </c>
    </row>
    <row r="359" spans="1:10" s="2" customFormat="1" ht="22.5">
      <c r="A359" s="11"/>
      <c r="B359" s="12"/>
      <c r="C359" s="13" t="s">
        <v>165</v>
      </c>
      <c r="D359" s="14" t="s">
        <v>166</v>
      </c>
      <c r="E359" s="14" t="s">
        <v>17</v>
      </c>
      <c r="F359" s="15" t="s">
        <v>167</v>
      </c>
      <c r="G359" s="15" t="s">
        <v>38</v>
      </c>
      <c r="H359" s="24">
        <v>28</v>
      </c>
      <c r="I359" s="28">
        <v>9.5</v>
      </c>
      <c r="J359" s="28">
        <v>266</v>
      </c>
    </row>
    <row r="360" spans="1:10" s="2" customFormat="1">
      <c r="A360" s="11"/>
      <c r="B360" s="12"/>
      <c r="C360" s="13"/>
      <c r="D360" s="14"/>
      <c r="E360" s="14"/>
      <c r="F360" s="15"/>
      <c r="G360" s="15"/>
      <c r="H360" s="24"/>
      <c r="I360" s="28"/>
      <c r="J360" s="28">
        <f t="shared" si="8"/>
        <v>0</v>
      </c>
    </row>
    <row r="361" spans="1:10" s="2" customFormat="1">
      <c r="A361" s="11"/>
      <c r="B361" s="12"/>
      <c r="C361" s="13"/>
      <c r="D361" s="14"/>
      <c r="E361" s="14"/>
      <c r="F361" s="15"/>
      <c r="G361" s="15"/>
      <c r="H361" s="24"/>
      <c r="I361" s="28"/>
      <c r="J361" s="28">
        <f t="shared" si="8"/>
        <v>0</v>
      </c>
    </row>
    <row r="362" spans="1:10" ht="24.95" customHeight="1">
      <c r="A362" s="45" t="s">
        <v>71</v>
      </c>
      <c r="B362" s="10"/>
      <c r="C362" s="9" t="s">
        <v>50</v>
      </c>
      <c r="D362" s="10"/>
      <c r="E362" s="10"/>
      <c r="F362" s="10"/>
      <c r="G362" s="10"/>
      <c r="H362" s="23">
        <v>0</v>
      </c>
      <c r="I362" s="28"/>
      <c r="J362" s="39">
        <f>SUM(J363:J365)</f>
        <v>0</v>
      </c>
    </row>
    <row r="363" spans="1:10">
      <c r="A363" s="11"/>
      <c r="B363" s="16"/>
      <c r="C363" s="17"/>
      <c r="D363" s="17"/>
      <c r="E363" s="17"/>
      <c r="F363" s="16"/>
      <c r="G363" s="16"/>
      <c r="H363" s="23"/>
      <c r="I363" s="28"/>
      <c r="J363" s="28">
        <f t="shared" si="8"/>
        <v>0</v>
      </c>
    </row>
    <row r="364" spans="1:10">
      <c r="A364" s="11"/>
      <c r="B364" s="16"/>
      <c r="C364" s="17"/>
      <c r="D364" s="17"/>
      <c r="E364" s="17"/>
      <c r="F364" s="16"/>
      <c r="G364" s="16"/>
      <c r="H364" s="23"/>
      <c r="I364" s="28"/>
      <c r="J364" s="28">
        <f t="shared" si="8"/>
        <v>0</v>
      </c>
    </row>
    <row r="365" spans="1:10">
      <c r="A365" s="11"/>
      <c r="B365" s="16"/>
      <c r="C365" s="17"/>
      <c r="D365" s="17"/>
      <c r="E365" s="17"/>
      <c r="F365" s="16"/>
      <c r="G365" s="16"/>
      <c r="H365" s="23"/>
      <c r="I365" s="28"/>
      <c r="J365" s="28">
        <f t="shared" si="8"/>
        <v>0</v>
      </c>
    </row>
    <row r="366" spans="1:10" ht="24.95" customHeight="1">
      <c r="A366" s="45" t="s">
        <v>73</v>
      </c>
      <c r="B366" s="10"/>
      <c r="C366" s="9" t="s">
        <v>52</v>
      </c>
      <c r="D366" s="10"/>
      <c r="E366" s="10"/>
      <c r="F366" s="10"/>
      <c r="G366" s="10"/>
      <c r="H366" s="23">
        <v>0</v>
      </c>
      <c r="I366" s="28"/>
      <c r="J366" s="39">
        <f>SUM(J367:J369)</f>
        <v>266</v>
      </c>
    </row>
    <row r="367" spans="1:10" s="2" customFormat="1" ht="22.5">
      <c r="A367" s="11"/>
      <c r="B367" s="12"/>
      <c r="C367" s="13" t="s">
        <v>168</v>
      </c>
      <c r="D367" s="14" t="s">
        <v>169</v>
      </c>
      <c r="E367" s="14" t="s">
        <v>17</v>
      </c>
      <c r="F367" s="15" t="s">
        <v>167</v>
      </c>
      <c r="G367" s="15" t="s">
        <v>38</v>
      </c>
      <c r="H367" s="24">
        <v>28</v>
      </c>
      <c r="I367" s="28">
        <v>9.5</v>
      </c>
      <c r="J367" s="28">
        <v>266</v>
      </c>
    </row>
    <row r="368" spans="1:10" s="2" customFormat="1">
      <c r="A368" s="11"/>
      <c r="B368" s="12"/>
      <c r="C368" s="13"/>
      <c r="D368" s="14"/>
      <c r="E368" s="14"/>
      <c r="F368" s="15"/>
      <c r="G368" s="15"/>
      <c r="H368" s="24"/>
      <c r="I368" s="28"/>
      <c r="J368" s="28">
        <f t="shared" si="8"/>
        <v>0</v>
      </c>
    </row>
    <row r="369" spans="1:10" s="2" customFormat="1">
      <c r="A369" s="11"/>
      <c r="B369" s="12"/>
      <c r="C369" s="13"/>
      <c r="D369" s="14"/>
      <c r="E369" s="14"/>
      <c r="F369" s="15"/>
      <c r="G369" s="15"/>
      <c r="H369" s="24"/>
      <c r="I369" s="28"/>
      <c r="J369" s="28">
        <f t="shared" si="8"/>
        <v>0</v>
      </c>
    </row>
    <row r="370" spans="1:10" ht="24.95" customHeight="1">
      <c r="A370" s="45" t="s">
        <v>75</v>
      </c>
      <c r="B370" s="10"/>
      <c r="C370" s="9" t="s">
        <v>56</v>
      </c>
      <c r="D370" s="10"/>
      <c r="E370" s="10"/>
      <c r="F370" s="10"/>
      <c r="G370" s="10"/>
      <c r="H370" s="23">
        <v>0</v>
      </c>
      <c r="I370" s="28"/>
      <c r="J370" s="39">
        <f>SUM(J373)</f>
        <v>0</v>
      </c>
    </row>
    <row r="371" spans="1:10" ht="10.15" customHeight="1">
      <c r="A371" s="9"/>
      <c r="B371" s="10"/>
      <c r="C371" s="9"/>
      <c r="D371" s="10"/>
      <c r="E371" s="10"/>
      <c r="F371" s="10"/>
      <c r="G371" s="10"/>
      <c r="H371" s="23"/>
      <c r="I371" s="28"/>
      <c r="J371" s="39"/>
    </row>
    <row r="372" spans="1:10" ht="10.9" customHeight="1">
      <c r="A372" s="9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>
      <c r="A373" s="11"/>
      <c r="B373" s="16"/>
      <c r="C373" s="17"/>
      <c r="D373" s="17"/>
      <c r="E373" s="17"/>
      <c r="F373" s="16"/>
      <c r="G373" s="16"/>
      <c r="H373" s="23"/>
      <c r="I373" s="28"/>
      <c r="J373" s="28">
        <f t="shared" si="8"/>
        <v>0</v>
      </c>
    </row>
    <row r="374" spans="1:10" ht="24.95" customHeight="1">
      <c r="A374" s="45" t="s">
        <v>77</v>
      </c>
      <c r="B374" s="10"/>
      <c r="C374" s="9" t="s">
        <v>58</v>
      </c>
      <c r="D374" s="10"/>
      <c r="E374" s="10"/>
      <c r="F374" s="10"/>
      <c r="G374" s="10"/>
      <c r="H374" s="23">
        <v>0</v>
      </c>
      <c r="I374" s="28"/>
      <c r="J374" s="39">
        <f>SUM(J377)</f>
        <v>0</v>
      </c>
    </row>
    <row r="375" spans="1:10" ht="10.9" customHeight="1">
      <c r="A375" s="45"/>
      <c r="B375" s="10"/>
      <c r="C375" s="9"/>
      <c r="D375" s="10"/>
      <c r="E375" s="10"/>
      <c r="F375" s="10"/>
      <c r="G375" s="10"/>
      <c r="H375" s="23"/>
      <c r="I375" s="28"/>
      <c r="J375" s="39"/>
    </row>
    <row r="376" spans="1:10" ht="10.15" customHeight="1">
      <c r="A376" s="45"/>
      <c r="B376" s="10"/>
      <c r="C376" s="9"/>
      <c r="D376" s="10"/>
      <c r="E376" s="10"/>
      <c r="F376" s="10"/>
      <c r="G376" s="10"/>
      <c r="H376" s="23"/>
      <c r="I376" s="28"/>
      <c r="J376" s="39"/>
    </row>
    <row r="377" spans="1:10" s="2" customFormat="1">
      <c r="A377" s="11"/>
      <c r="B377" s="12"/>
      <c r="C377" s="13"/>
      <c r="D377" s="14"/>
      <c r="E377" s="14"/>
      <c r="F377" s="15"/>
      <c r="G377" s="15"/>
      <c r="H377" s="24"/>
      <c r="I377" s="28"/>
      <c r="J377" s="28">
        <f t="shared" si="8"/>
        <v>0</v>
      </c>
    </row>
    <row r="378" spans="1:10" ht="24.95" customHeight="1">
      <c r="A378" s="45" t="s">
        <v>79</v>
      </c>
      <c r="B378" s="10"/>
      <c r="C378" s="9" t="s">
        <v>60</v>
      </c>
      <c r="D378" s="10"/>
      <c r="E378" s="10"/>
      <c r="F378" s="10"/>
      <c r="G378" s="10"/>
      <c r="H378" s="23">
        <v>0</v>
      </c>
      <c r="I378" s="28"/>
      <c r="J378" s="39">
        <f>SUM(J381)</f>
        <v>0</v>
      </c>
    </row>
    <row r="379" spans="1:10" ht="18" customHeight="1">
      <c r="A379" s="9"/>
      <c r="B379" s="10"/>
      <c r="C379" s="376" t="s">
        <v>170</v>
      </c>
      <c r="D379" s="368" t="s">
        <v>171</v>
      </c>
      <c r="E379" s="368"/>
      <c r="F379" s="368" t="s">
        <v>172</v>
      </c>
      <c r="G379" s="368" t="s">
        <v>38</v>
      </c>
      <c r="H379" s="23">
        <v>28</v>
      </c>
      <c r="I379" s="28">
        <v>13.33</v>
      </c>
      <c r="J379" s="39">
        <v>373.24</v>
      </c>
    </row>
    <row r="380" spans="1:10" ht="10.9" customHeight="1">
      <c r="A380" s="9"/>
      <c r="B380" s="10"/>
      <c r="C380" s="9"/>
      <c r="D380" s="10"/>
      <c r="E380" s="10"/>
      <c r="F380" s="10"/>
      <c r="G380" s="10"/>
      <c r="H380" s="23"/>
      <c r="I380" s="28"/>
      <c r="J380" s="39"/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>
        <f t="shared" si="8"/>
        <v>0</v>
      </c>
    </row>
    <row r="382" spans="1:10" ht="24.95" customHeight="1">
      <c r="A382" s="45" t="s">
        <v>81</v>
      </c>
      <c r="B382" s="10"/>
      <c r="C382" s="9" t="s">
        <v>65</v>
      </c>
      <c r="D382" s="10"/>
      <c r="E382" s="10"/>
      <c r="F382" s="10"/>
      <c r="G382" s="10"/>
      <c r="H382" s="23">
        <v>0</v>
      </c>
      <c r="I382" s="28"/>
      <c r="J382" s="39">
        <f>SUM(J383:J385)</f>
        <v>232.4</v>
      </c>
    </row>
    <row r="383" spans="1:10" s="2" customFormat="1" ht="33.75">
      <c r="A383" s="11"/>
      <c r="B383" s="12"/>
      <c r="C383" s="13" t="s">
        <v>173</v>
      </c>
      <c r="D383" s="14" t="s">
        <v>174</v>
      </c>
      <c r="E383" s="14" t="s">
        <v>17</v>
      </c>
      <c r="F383" s="15" t="s">
        <v>167</v>
      </c>
      <c r="G383" s="15" t="s">
        <v>145</v>
      </c>
      <c r="H383" s="24">
        <v>28</v>
      </c>
      <c r="I383" s="28">
        <v>8.3000000000000007</v>
      </c>
      <c r="J383" s="28">
        <v>232.4</v>
      </c>
    </row>
    <row r="384" spans="1:10" s="2" customFormat="1">
      <c r="A384" s="11"/>
      <c r="B384" s="12"/>
      <c r="C384" s="13"/>
      <c r="D384" s="14"/>
      <c r="E384" s="14"/>
      <c r="F384" s="15"/>
      <c r="G384" s="15"/>
      <c r="H384" s="24"/>
      <c r="I384" s="28"/>
      <c r="J384" s="28"/>
    </row>
    <row r="385" spans="1:10" s="2" customFormat="1">
      <c r="A385" s="11"/>
      <c r="B385" s="12"/>
      <c r="C385" s="13"/>
      <c r="D385" s="14"/>
      <c r="E385" s="14"/>
      <c r="F385" s="15"/>
      <c r="G385" s="15"/>
      <c r="H385" s="24"/>
      <c r="I385" s="28"/>
      <c r="J385" s="28">
        <f t="shared" si="8"/>
        <v>0</v>
      </c>
    </row>
    <row r="386" spans="1:10" ht="24.95" customHeight="1">
      <c r="A386" s="45" t="s">
        <v>83</v>
      </c>
      <c r="B386" s="10"/>
      <c r="C386" s="9" t="s">
        <v>70</v>
      </c>
      <c r="D386" s="10"/>
      <c r="E386" s="10"/>
      <c r="F386" s="10"/>
      <c r="G386" s="10"/>
      <c r="H386" s="23">
        <v>0</v>
      </c>
      <c r="I386" s="28"/>
      <c r="J386" s="39">
        <f>SUM(J387:J389)</f>
        <v>0</v>
      </c>
    </row>
    <row r="387" spans="1:10">
      <c r="A387" s="11"/>
      <c r="B387" s="16"/>
      <c r="C387" s="17"/>
      <c r="D387" s="17"/>
      <c r="E387" s="17"/>
      <c r="F387" s="16"/>
      <c r="G387" s="16"/>
      <c r="H387" s="23"/>
      <c r="I387" s="28"/>
      <c r="J387" s="28">
        <f t="shared" si="8"/>
        <v>0</v>
      </c>
    </row>
    <row r="388" spans="1:10" s="2" customFormat="1">
      <c r="A388" s="11"/>
      <c r="B388" s="16"/>
      <c r="C388" s="13"/>
      <c r="D388" s="14"/>
      <c r="E388" s="14"/>
      <c r="F388" s="15"/>
      <c r="G388" s="15"/>
      <c r="H388" s="24"/>
      <c r="I388" s="28"/>
      <c r="J388" s="28">
        <f t="shared" si="8"/>
        <v>0</v>
      </c>
    </row>
    <row r="389" spans="1:10">
      <c r="A389" s="11"/>
      <c r="B389" s="16"/>
      <c r="C389" s="17"/>
      <c r="D389" s="17"/>
      <c r="E389" s="17"/>
      <c r="F389" s="16"/>
      <c r="G389" s="16"/>
      <c r="H389" s="23"/>
      <c r="I389" s="28"/>
      <c r="J389" s="28">
        <f t="shared" si="8"/>
        <v>0</v>
      </c>
    </row>
    <row r="390" spans="1:10" ht="24.95" customHeight="1">
      <c r="A390" s="45" t="s">
        <v>85</v>
      </c>
      <c r="B390" s="10"/>
      <c r="C390" s="9" t="s">
        <v>72</v>
      </c>
      <c r="D390" s="10"/>
      <c r="E390" s="10"/>
      <c r="F390" s="10"/>
      <c r="G390" s="10"/>
      <c r="H390" s="23">
        <v>0</v>
      </c>
      <c r="I390" s="28"/>
      <c r="J390" s="39">
        <f>SUM(J391:J393)</f>
        <v>0</v>
      </c>
    </row>
    <row r="391" spans="1:10">
      <c r="A391" s="11"/>
      <c r="B391" s="16"/>
      <c r="C391" s="17"/>
      <c r="D391" s="17"/>
      <c r="E391" s="17"/>
      <c r="F391" s="16"/>
      <c r="G391" s="16"/>
      <c r="H391" s="23"/>
      <c r="I391" s="28"/>
      <c r="J391" s="28">
        <f t="shared" ref="J391:J428" si="9">H391*I391</f>
        <v>0</v>
      </c>
    </row>
    <row r="392" spans="1:10" s="2" customFormat="1">
      <c r="A392" s="11"/>
      <c r="B392" s="16"/>
      <c r="C392" s="13"/>
      <c r="D392" s="14"/>
      <c r="E392" s="14"/>
      <c r="F392" s="15"/>
      <c r="G392" s="15"/>
      <c r="H392" s="24"/>
      <c r="I392" s="28"/>
      <c r="J392" s="28">
        <f t="shared" si="9"/>
        <v>0</v>
      </c>
    </row>
    <row r="393" spans="1:10">
      <c r="A393" s="11"/>
      <c r="B393" s="16"/>
      <c r="C393" s="17"/>
      <c r="D393" s="17"/>
      <c r="E393" s="17"/>
      <c r="F393" s="16"/>
      <c r="G393" s="16"/>
      <c r="H393" s="23"/>
      <c r="I393" s="28"/>
      <c r="J393" s="28">
        <f t="shared" si="9"/>
        <v>0</v>
      </c>
    </row>
    <row r="394" spans="1:10" ht="24.95" customHeight="1">
      <c r="A394" s="45" t="s">
        <v>126</v>
      </c>
      <c r="B394" s="10"/>
      <c r="C394" s="9" t="s">
        <v>74</v>
      </c>
      <c r="D394" s="10"/>
      <c r="E394" s="10"/>
      <c r="F394" s="10"/>
      <c r="G394" s="10"/>
      <c r="H394" s="23">
        <v>0</v>
      </c>
      <c r="I394" s="28"/>
      <c r="J394" s="39">
        <f>SUM(J395:J397)</f>
        <v>0</v>
      </c>
    </row>
    <row r="395" spans="1:10" s="2" customFormat="1">
      <c r="A395" s="11"/>
      <c r="B395" s="12"/>
      <c r="C395" s="13"/>
      <c r="D395" s="14"/>
      <c r="E395" s="14"/>
      <c r="F395" s="15"/>
      <c r="G395" s="15"/>
      <c r="H395" s="24"/>
      <c r="I395" s="28"/>
      <c r="J395" s="28">
        <f t="shared" si="9"/>
        <v>0</v>
      </c>
    </row>
    <row r="396" spans="1:10" s="2" customFormat="1">
      <c r="A396" s="11"/>
      <c r="B396" s="12"/>
      <c r="C396" s="13"/>
      <c r="D396" s="14"/>
      <c r="E396" s="14"/>
      <c r="F396" s="15"/>
      <c r="G396" s="15"/>
      <c r="H396" s="24"/>
      <c r="I396" s="28"/>
      <c r="J396" s="28"/>
    </row>
    <row r="397" spans="1:10" s="2" customFormat="1">
      <c r="A397" s="11"/>
      <c r="B397" s="12"/>
      <c r="C397" s="13"/>
      <c r="D397" s="14"/>
      <c r="E397" s="14"/>
      <c r="F397" s="15"/>
      <c r="G397" s="15"/>
      <c r="H397" s="24"/>
      <c r="I397" s="28"/>
      <c r="J397" s="28">
        <f t="shared" si="9"/>
        <v>0</v>
      </c>
    </row>
    <row r="398" spans="1:10" ht="24.95" customHeight="1">
      <c r="A398" s="45" t="s">
        <v>127</v>
      </c>
      <c r="B398" s="10"/>
      <c r="C398" s="9" t="s">
        <v>76</v>
      </c>
      <c r="D398" s="10"/>
      <c r="E398" s="10"/>
      <c r="F398" s="10"/>
      <c r="G398" s="10"/>
      <c r="H398" s="23">
        <v>0</v>
      </c>
      <c r="I398" s="28"/>
      <c r="J398" s="39">
        <f>SUM(J399:J401)</f>
        <v>0</v>
      </c>
    </row>
    <row r="399" spans="1:10">
      <c r="A399" s="11"/>
      <c r="B399" s="16"/>
      <c r="C399" s="17"/>
      <c r="D399" s="17"/>
      <c r="E399" s="17"/>
      <c r="F399" s="16"/>
      <c r="G399" s="16"/>
      <c r="H399" s="23"/>
      <c r="I399" s="28"/>
      <c r="J399" s="28">
        <f t="shared" si="9"/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/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9"/>
        <v>0</v>
      </c>
    </row>
    <row r="402" spans="1:10" ht="24.95" customHeight="1">
      <c r="A402" s="45" t="s">
        <v>128</v>
      </c>
      <c r="B402" s="10"/>
      <c r="C402" s="9" t="s">
        <v>78</v>
      </c>
      <c r="D402" s="10"/>
      <c r="E402" s="10"/>
      <c r="F402" s="10"/>
      <c r="G402" s="10"/>
      <c r="H402" s="23">
        <v>0</v>
      </c>
      <c r="I402" s="28"/>
      <c r="J402" s="39">
        <f>SUM(J403:J405)</f>
        <v>0</v>
      </c>
    </row>
    <row r="403" spans="1:10">
      <c r="A403" s="11"/>
      <c r="B403" s="16"/>
      <c r="C403" s="17"/>
      <c r="D403" s="17"/>
      <c r="E403" s="17"/>
      <c r="F403" s="16"/>
      <c r="G403" s="16"/>
      <c r="H403" s="23"/>
      <c r="I403" s="28"/>
      <c r="J403" s="28">
        <f t="shared" si="9"/>
        <v>0</v>
      </c>
    </row>
    <row r="404" spans="1:10">
      <c r="A404" s="11"/>
      <c r="B404" s="16"/>
      <c r="C404" s="17"/>
      <c r="D404" s="17"/>
      <c r="E404" s="17"/>
      <c r="F404" s="16"/>
      <c r="G404" s="16"/>
      <c r="H404" s="23"/>
      <c r="I404" s="28"/>
      <c r="J404" s="28">
        <f t="shared" si="9"/>
        <v>0</v>
      </c>
    </row>
    <row r="405" spans="1:10">
      <c r="A405" s="11"/>
      <c r="B405" s="16"/>
      <c r="C405" s="17"/>
      <c r="D405" s="17"/>
      <c r="E405" s="17"/>
      <c r="F405" s="16"/>
      <c r="G405" s="16"/>
      <c r="H405" s="23"/>
      <c r="I405" s="28"/>
      <c r="J405" s="28">
        <f t="shared" si="9"/>
        <v>0</v>
      </c>
    </row>
    <row r="406" spans="1:10" ht="24.95" customHeight="1">
      <c r="A406" s="45" t="s">
        <v>146</v>
      </c>
      <c r="B406" s="10"/>
      <c r="C406" s="9" t="s">
        <v>80</v>
      </c>
      <c r="D406" s="10"/>
      <c r="E406" s="10"/>
      <c r="F406" s="10"/>
      <c r="G406" s="10"/>
      <c r="H406" s="23">
        <v>0</v>
      </c>
      <c r="I406" s="28"/>
      <c r="J406" s="39">
        <f>SUM(J409)</f>
        <v>0</v>
      </c>
    </row>
    <row r="407" spans="1:10" ht="10.9" customHeight="1">
      <c r="A407" s="45"/>
      <c r="B407" s="10"/>
      <c r="C407" s="9"/>
      <c r="D407" s="10"/>
      <c r="E407" s="10"/>
      <c r="F407" s="10"/>
      <c r="G407" s="10"/>
      <c r="H407" s="23"/>
      <c r="I407" s="28"/>
      <c r="J407" s="39"/>
    </row>
    <row r="408" spans="1:10" ht="11.45" customHeight="1">
      <c r="A408" s="45"/>
      <c r="B408" s="10"/>
      <c r="C408" s="9"/>
      <c r="D408" s="10"/>
      <c r="E408" s="10"/>
      <c r="F408" s="10"/>
      <c r="G408" s="10"/>
      <c r="H408" s="23"/>
      <c r="I408" s="28"/>
      <c r="J408" s="39"/>
    </row>
    <row r="409" spans="1:10" ht="11.45" customHeight="1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9"/>
        <v>0</v>
      </c>
    </row>
    <row r="410" spans="1:10" ht="24.95" customHeight="1">
      <c r="A410" s="45" t="s">
        <v>175</v>
      </c>
      <c r="B410" s="10"/>
      <c r="C410" s="9" t="s">
        <v>82</v>
      </c>
      <c r="D410" s="10"/>
      <c r="E410" s="10"/>
      <c r="F410" s="10"/>
      <c r="G410" s="10"/>
      <c r="H410" s="23">
        <v>0</v>
      </c>
      <c r="I410" s="28"/>
      <c r="J410" s="39">
        <f>SUM(J411:J413)</f>
        <v>0</v>
      </c>
    </row>
    <row r="411" spans="1:10">
      <c r="A411" s="11"/>
      <c r="B411" s="16"/>
      <c r="C411" s="17"/>
      <c r="D411" s="17"/>
      <c r="E411" s="17"/>
      <c r="F411" s="16"/>
      <c r="G411" s="16"/>
      <c r="H411" s="23"/>
      <c r="I411" s="28"/>
      <c r="J411" s="28">
        <f t="shared" si="9"/>
        <v>0</v>
      </c>
    </row>
    <row r="412" spans="1:10">
      <c r="A412" s="11"/>
      <c r="B412" s="16"/>
      <c r="C412" s="17"/>
      <c r="D412" s="17"/>
      <c r="E412" s="17"/>
      <c r="F412" s="16"/>
      <c r="G412" s="16"/>
      <c r="H412" s="23"/>
      <c r="I412" s="28"/>
      <c r="J412" s="28">
        <f t="shared" si="9"/>
        <v>0</v>
      </c>
    </row>
    <row r="413" spans="1:10">
      <c r="A413" s="11"/>
      <c r="B413" s="16"/>
      <c r="C413" s="17"/>
      <c r="D413" s="17"/>
      <c r="E413" s="17"/>
      <c r="F413" s="16"/>
      <c r="G413" s="16"/>
      <c r="H413" s="23"/>
      <c r="I413" s="28"/>
      <c r="J413" s="28">
        <f t="shared" si="9"/>
        <v>0</v>
      </c>
    </row>
    <row r="414" spans="1:10" ht="24.95" customHeight="1">
      <c r="A414" s="45" t="s">
        <v>176</v>
      </c>
      <c r="B414" s="10"/>
      <c r="C414" s="9" t="s">
        <v>84</v>
      </c>
      <c r="D414" s="10"/>
      <c r="E414" s="10"/>
      <c r="F414" s="10"/>
      <c r="G414" s="10"/>
      <c r="H414" s="23">
        <v>0</v>
      </c>
      <c r="I414" s="28"/>
      <c r="J414" s="39">
        <f>SUM(J415:J417)</f>
        <v>0</v>
      </c>
    </row>
    <row r="415" spans="1:10" ht="12" customHeight="1">
      <c r="A415" s="11"/>
      <c r="B415" s="19"/>
      <c r="C415" s="14"/>
      <c r="D415" s="14"/>
      <c r="E415" s="14"/>
      <c r="F415" s="15"/>
      <c r="G415" s="15"/>
      <c r="H415" s="23"/>
      <c r="I415" s="28"/>
      <c r="J415" s="28">
        <f t="shared" si="9"/>
        <v>0</v>
      </c>
    </row>
    <row r="416" spans="1:10" ht="10.9" customHeight="1">
      <c r="A416" s="11"/>
      <c r="B416" s="19"/>
      <c r="C416" s="14"/>
      <c r="D416" s="14"/>
      <c r="E416" s="14"/>
      <c r="F416" s="15"/>
      <c r="G416" s="15"/>
      <c r="H416" s="23"/>
      <c r="I416" s="28"/>
      <c r="J416" s="28">
        <f t="shared" si="9"/>
        <v>0</v>
      </c>
    </row>
    <row r="417" spans="1:10" ht="10.15" customHeight="1">
      <c r="A417" s="11"/>
      <c r="B417" s="19"/>
      <c r="C417" s="14"/>
      <c r="D417" s="14"/>
      <c r="E417" s="14"/>
      <c r="F417" s="15"/>
      <c r="G417" s="15"/>
      <c r="H417" s="23"/>
      <c r="I417" s="28"/>
      <c r="J417" s="28">
        <f t="shared" si="9"/>
        <v>0</v>
      </c>
    </row>
    <row r="418" spans="1:10" ht="24.95" customHeight="1">
      <c r="A418" s="45" t="s">
        <v>177</v>
      </c>
      <c r="B418" s="10"/>
      <c r="C418" s="9" t="s">
        <v>86</v>
      </c>
      <c r="D418" s="10"/>
      <c r="E418" s="10"/>
      <c r="F418" s="10"/>
      <c r="G418" s="10"/>
      <c r="H418" s="23">
        <v>0</v>
      </c>
      <c r="I418" s="28"/>
      <c r="J418" s="39">
        <f>SUM(J419:J422)</f>
        <v>240.9</v>
      </c>
    </row>
    <row r="419" spans="1:10" s="2" customFormat="1">
      <c r="A419" s="11"/>
      <c r="B419" s="12"/>
      <c r="C419" s="13"/>
      <c r="D419" s="14"/>
      <c r="E419" s="14"/>
      <c r="F419" s="15"/>
      <c r="G419" s="15"/>
      <c r="H419" s="24"/>
      <c r="I419" s="28"/>
      <c r="J419" s="28">
        <f t="shared" si="9"/>
        <v>0</v>
      </c>
    </row>
    <row r="420" spans="1:10" s="2" customFormat="1">
      <c r="A420" s="11">
        <v>30</v>
      </c>
      <c r="B420" s="12"/>
      <c r="C420" s="367" t="s">
        <v>87</v>
      </c>
      <c r="D420" s="14"/>
      <c r="E420" s="14"/>
      <c r="F420" s="15"/>
      <c r="G420" s="15"/>
      <c r="H420" s="24"/>
      <c r="I420" s="28"/>
      <c r="J420" s="28"/>
    </row>
    <row r="421" spans="1:10" s="2" customFormat="1" ht="22.5">
      <c r="A421" s="11"/>
      <c r="B421" s="12"/>
      <c r="C421" s="13" t="s">
        <v>178</v>
      </c>
      <c r="D421" s="14" t="s">
        <v>179</v>
      </c>
      <c r="E421" s="14" t="s">
        <v>180</v>
      </c>
      <c r="F421" s="15" t="s">
        <v>167</v>
      </c>
      <c r="G421" s="15" t="s">
        <v>90</v>
      </c>
      <c r="H421" s="24">
        <v>22</v>
      </c>
      <c r="I421" s="28">
        <v>10.95</v>
      </c>
      <c r="J421" s="28">
        <v>240.9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9"/>
        <v>0</v>
      </c>
    </row>
    <row r="423" spans="1:10" s="2" customFormat="1" ht="15.75">
      <c r="A423" s="32" t="s">
        <v>91</v>
      </c>
      <c r="B423" s="33"/>
      <c r="C423" s="34"/>
      <c r="D423" s="35"/>
      <c r="E423" s="35"/>
      <c r="F423" s="36"/>
      <c r="G423" s="36"/>
      <c r="H423" s="37"/>
      <c r="I423" s="38"/>
      <c r="J423" s="28"/>
    </row>
    <row r="424" spans="1:10" ht="24.95" customHeight="1">
      <c r="A424" s="41" t="s">
        <v>181</v>
      </c>
      <c r="B424" s="40"/>
      <c r="C424" s="42"/>
      <c r="D424" s="42"/>
      <c r="E424" s="42"/>
      <c r="F424" s="42"/>
      <c r="G424" s="42"/>
      <c r="H424" s="43"/>
      <c r="I424" s="44"/>
      <c r="J424" s="28"/>
    </row>
    <row r="425" spans="1:10" ht="24.95" customHeight="1">
      <c r="A425" s="45" t="s">
        <v>13</v>
      </c>
      <c r="B425" s="10"/>
      <c r="C425" s="9" t="s">
        <v>93</v>
      </c>
      <c r="D425" s="10"/>
      <c r="E425" s="10"/>
      <c r="F425" s="10"/>
      <c r="G425" s="10"/>
      <c r="H425" s="23">
        <v>0</v>
      </c>
      <c r="I425" s="28"/>
      <c r="J425" s="39">
        <f>SUM(J426:J428)</f>
        <v>0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28"/>
      <c r="J426" s="28">
        <f t="shared" si="9"/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9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9"/>
        <v>0</v>
      </c>
    </row>
    <row r="429" spans="1:10" ht="24.95" customHeight="1">
      <c r="A429" s="45" t="s">
        <v>94</v>
      </c>
      <c r="B429" s="10"/>
      <c r="C429" s="9" t="s">
        <v>95</v>
      </c>
      <c r="D429" s="10"/>
      <c r="E429" s="10"/>
      <c r="F429" s="10"/>
      <c r="G429" s="10"/>
      <c r="H429" s="23">
        <v>0</v>
      </c>
      <c r="I429" s="28"/>
      <c r="J429" s="39">
        <f>SUM(J430:J432)</f>
        <v>453.25</v>
      </c>
    </row>
    <row r="430" spans="1:10" s="2" customFormat="1" ht="22.5">
      <c r="A430" s="11"/>
      <c r="B430" s="12"/>
      <c r="C430" s="13" t="s">
        <v>182</v>
      </c>
      <c r="D430" s="14" t="s">
        <v>183</v>
      </c>
      <c r="E430" s="14" t="s">
        <v>180</v>
      </c>
      <c r="F430" s="15" t="s">
        <v>39</v>
      </c>
      <c r="G430" s="15" t="s">
        <v>184</v>
      </c>
      <c r="H430" s="24">
        <v>35</v>
      </c>
      <c r="I430" s="28">
        <v>12.95</v>
      </c>
      <c r="J430" s="28">
        <v>453.25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ref="J431:J475" si="10">H431*I431</f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0"/>
        <v>0</v>
      </c>
    </row>
    <row r="433" spans="1:10" ht="24.95" customHeight="1">
      <c r="A433" s="45" t="s">
        <v>96</v>
      </c>
      <c r="B433" s="10"/>
      <c r="C433" s="9" t="s">
        <v>97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 s="2" customFormat="1">
      <c r="A434" s="11"/>
      <c r="B434" s="12"/>
      <c r="C434" s="13"/>
      <c r="D434" s="14"/>
      <c r="E434" s="14"/>
      <c r="F434" s="15"/>
      <c r="G434" s="15"/>
      <c r="H434" s="24"/>
      <c r="I434" s="28"/>
      <c r="J434" s="28">
        <f t="shared" si="10"/>
        <v>0</v>
      </c>
    </row>
    <row r="435" spans="1:10" s="2" customFormat="1">
      <c r="A435" s="11"/>
      <c r="B435" s="12"/>
      <c r="C435" s="13"/>
      <c r="D435" s="14"/>
      <c r="E435" s="14"/>
      <c r="F435" s="15"/>
      <c r="G435" s="15"/>
      <c r="H435" s="24"/>
      <c r="I435" s="28"/>
      <c r="J435" s="28">
        <f t="shared" si="10"/>
        <v>0</v>
      </c>
    </row>
    <row r="436" spans="1:10" s="2" customFormat="1">
      <c r="A436" s="11"/>
      <c r="B436" s="12"/>
      <c r="C436" s="13"/>
      <c r="D436" s="14"/>
      <c r="E436" s="14"/>
      <c r="F436" s="15"/>
      <c r="G436" s="15"/>
      <c r="H436" s="24"/>
      <c r="I436" s="28"/>
      <c r="J436" s="28">
        <f t="shared" si="10"/>
        <v>0</v>
      </c>
    </row>
    <row r="437" spans="1:10" ht="24.95" customHeight="1">
      <c r="A437" s="45" t="s">
        <v>104</v>
      </c>
      <c r="B437" s="10"/>
      <c r="C437" s="9" t="s">
        <v>28</v>
      </c>
      <c r="D437" s="10"/>
      <c r="E437" s="10"/>
      <c r="F437" s="10"/>
      <c r="G437" s="10"/>
      <c r="H437" s="23">
        <v>0</v>
      </c>
      <c r="I437" s="28"/>
      <c r="J437" s="39">
        <f>SUM(J438:J440)</f>
        <v>0</v>
      </c>
    </row>
    <row r="438" spans="1:10">
      <c r="A438" s="11"/>
      <c r="B438" s="16"/>
      <c r="C438" s="17"/>
      <c r="D438" s="17"/>
      <c r="E438" s="17"/>
      <c r="F438" s="16"/>
      <c r="G438" s="16"/>
      <c r="H438" s="23"/>
      <c r="I438" s="28"/>
      <c r="J438" s="28">
        <f t="shared" si="10"/>
        <v>0</v>
      </c>
    </row>
    <row r="439" spans="1:10">
      <c r="A439" s="11"/>
      <c r="B439" s="16"/>
      <c r="C439" s="17"/>
      <c r="D439" s="17"/>
      <c r="E439" s="17"/>
      <c r="F439" s="16"/>
      <c r="G439" s="16"/>
      <c r="H439" s="23"/>
      <c r="I439" s="28"/>
      <c r="J439" s="28">
        <f t="shared" si="10"/>
        <v>0</v>
      </c>
    </row>
    <row r="440" spans="1:10">
      <c r="A440" s="11"/>
      <c r="B440" s="16"/>
      <c r="C440" s="17"/>
      <c r="D440" s="17"/>
      <c r="E440" s="17"/>
      <c r="F440" s="16"/>
      <c r="G440" s="16"/>
      <c r="H440" s="23"/>
      <c r="I440" s="28"/>
      <c r="J440" s="28">
        <f t="shared" si="10"/>
        <v>0</v>
      </c>
    </row>
    <row r="441" spans="1:10" ht="24.95" customHeight="1">
      <c r="A441" s="45" t="s">
        <v>39</v>
      </c>
      <c r="B441" s="10"/>
      <c r="C441" s="9" t="s">
        <v>185</v>
      </c>
      <c r="D441" s="10"/>
      <c r="E441" s="10"/>
      <c r="F441" s="10"/>
      <c r="G441" s="10"/>
      <c r="H441" s="23">
        <v>0</v>
      </c>
      <c r="I441" s="28"/>
      <c r="J441" s="39">
        <f>SUM(J442:J444)</f>
        <v>435.21000000000004</v>
      </c>
    </row>
    <row r="442" spans="1:10" s="2" customFormat="1" ht="22.5">
      <c r="A442" s="11"/>
      <c r="B442" s="12"/>
      <c r="C442" s="13" t="s">
        <v>186</v>
      </c>
      <c r="D442" s="14" t="s">
        <v>187</v>
      </c>
      <c r="E442" s="14" t="s">
        <v>17</v>
      </c>
      <c r="F442" s="15" t="s">
        <v>39</v>
      </c>
      <c r="G442" s="15" t="s">
        <v>184</v>
      </c>
      <c r="H442" s="24">
        <v>34</v>
      </c>
      <c r="I442" s="28">
        <v>12.38</v>
      </c>
      <c r="J442" s="28">
        <v>420.92</v>
      </c>
    </row>
    <row r="443" spans="1:10" s="2" customFormat="1" ht="33.75">
      <c r="A443" s="11"/>
      <c r="B443" s="12"/>
      <c r="C443" s="13" t="s">
        <v>188</v>
      </c>
      <c r="D443" s="14" t="s">
        <v>189</v>
      </c>
      <c r="E443" s="14" t="s">
        <v>190</v>
      </c>
      <c r="F443" s="15" t="s">
        <v>39</v>
      </c>
      <c r="G443" s="15" t="s">
        <v>184</v>
      </c>
      <c r="H443" s="24">
        <v>1</v>
      </c>
      <c r="I443" s="28">
        <v>14.29</v>
      </c>
      <c r="J443" s="28">
        <v>14.29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0"/>
        <v>0</v>
      </c>
    </row>
    <row r="445" spans="1:10" ht="24.95" customHeight="1">
      <c r="A445" s="45" t="s">
        <v>41</v>
      </c>
      <c r="B445" s="10"/>
      <c r="C445" s="9" t="s">
        <v>191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0"/>
        <v>0</v>
      </c>
    </row>
    <row r="447" spans="1:10" s="2" customFormat="1">
      <c r="A447" s="11"/>
      <c r="B447" s="12"/>
      <c r="C447" s="13"/>
      <c r="D447" s="14"/>
      <c r="E447" s="14"/>
      <c r="F447" s="15"/>
      <c r="G447" s="15"/>
      <c r="H447" s="24"/>
      <c r="I447" s="28"/>
      <c r="J447" s="28">
        <f t="shared" si="10"/>
        <v>0</v>
      </c>
    </row>
    <row r="448" spans="1:10" s="2" customFormat="1">
      <c r="A448" s="11"/>
      <c r="B448" s="12"/>
      <c r="C448" s="13"/>
      <c r="D448" s="14"/>
      <c r="E448" s="14"/>
      <c r="F448" s="15"/>
      <c r="G448" s="15"/>
      <c r="H448" s="24"/>
      <c r="I448" s="28"/>
      <c r="J448" s="28">
        <f t="shared" si="10"/>
        <v>0</v>
      </c>
    </row>
    <row r="449" spans="1:10" ht="24.95" customHeight="1">
      <c r="A449" s="45" t="s">
        <v>43</v>
      </c>
      <c r="B449" s="10"/>
      <c r="C449" s="9" t="s">
        <v>192</v>
      </c>
      <c r="D449" s="10"/>
      <c r="E449" s="10"/>
      <c r="F449" s="10"/>
      <c r="G449" s="10"/>
      <c r="H449" s="23">
        <v>0</v>
      </c>
      <c r="I449" s="28"/>
      <c r="J449" s="39">
        <f>SUM(J450:J452)</f>
        <v>68.58</v>
      </c>
    </row>
    <row r="450" spans="1:10" ht="22.5">
      <c r="A450" s="11"/>
      <c r="B450" s="16"/>
      <c r="C450" s="17" t="s">
        <v>193</v>
      </c>
      <c r="D450" s="17" t="s">
        <v>194</v>
      </c>
      <c r="E450" s="17" t="s">
        <v>17</v>
      </c>
      <c r="F450" s="16">
        <v>5</v>
      </c>
      <c r="G450" s="16" t="s">
        <v>195</v>
      </c>
      <c r="H450" s="23">
        <v>6</v>
      </c>
      <c r="I450" s="28">
        <v>11.43</v>
      </c>
      <c r="J450" s="28">
        <v>68.58</v>
      </c>
    </row>
    <row r="451" spans="1:10">
      <c r="A451" s="11"/>
      <c r="B451" s="16"/>
      <c r="C451" s="17"/>
      <c r="D451" s="17"/>
      <c r="E451" s="17"/>
      <c r="F451" s="16"/>
      <c r="G451" s="16"/>
      <c r="H451" s="23"/>
      <c r="I451" s="28"/>
      <c r="J451" s="28">
        <f t="shared" si="10"/>
        <v>0</v>
      </c>
    </row>
    <row r="452" spans="1:10">
      <c r="A452" s="11"/>
      <c r="B452" s="16"/>
      <c r="C452" s="17"/>
      <c r="D452" s="17"/>
      <c r="E452" s="17"/>
      <c r="F452" s="16"/>
      <c r="G452" s="16"/>
      <c r="H452" s="23"/>
      <c r="I452" s="28"/>
      <c r="J452" s="28">
        <f t="shared" si="10"/>
        <v>0</v>
      </c>
    </row>
    <row r="453" spans="1:10" ht="24.95" customHeight="1">
      <c r="A453" s="45" t="s">
        <v>49</v>
      </c>
      <c r="B453" s="10"/>
      <c r="C453" s="9" t="s">
        <v>196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 s="2" customFormat="1">
      <c r="A454" s="11"/>
      <c r="B454" s="12"/>
      <c r="C454" s="13"/>
      <c r="D454" s="14"/>
      <c r="E454" s="14"/>
      <c r="F454" s="15"/>
      <c r="G454" s="15"/>
      <c r="H454" s="24"/>
      <c r="I454" s="28"/>
      <c r="J454" s="28">
        <f t="shared" si="10"/>
        <v>0</v>
      </c>
    </row>
    <row r="455" spans="1:10" s="2" customFormat="1">
      <c r="A455" s="11"/>
      <c r="B455" s="12"/>
      <c r="C455" s="13"/>
      <c r="D455" s="14"/>
      <c r="E455" s="14"/>
      <c r="F455" s="15"/>
      <c r="G455" s="15"/>
      <c r="H455" s="24"/>
      <c r="I455" s="28"/>
      <c r="J455" s="28">
        <f t="shared" si="10"/>
        <v>0</v>
      </c>
    </row>
    <row r="456" spans="1:10" s="2" customFormat="1">
      <c r="A456" s="11"/>
      <c r="B456" s="12"/>
      <c r="C456" s="13"/>
      <c r="D456" s="14"/>
      <c r="E456" s="14"/>
      <c r="F456" s="15"/>
      <c r="G456" s="15"/>
      <c r="H456" s="24"/>
      <c r="I456" s="28"/>
      <c r="J456" s="28">
        <f t="shared" si="10"/>
        <v>0</v>
      </c>
    </row>
    <row r="457" spans="1:10" ht="24.95" customHeight="1">
      <c r="A457" s="45" t="s">
        <v>51</v>
      </c>
      <c r="B457" s="10"/>
      <c r="C457" s="9" t="s">
        <v>197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0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0"/>
        <v>0</v>
      </c>
    </row>
    <row r="461" spans="1:10" ht="24.95" customHeight="1">
      <c r="A461" s="45" t="s">
        <v>55</v>
      </c>
      <c r="B461" s="10"/>
      <c r="C461" s="9" t="s">
        <v>198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0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/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0"/>
        <v>0</v>
      </c>
    </row>
    <row r="465" spans="1:10" ht="24.95" customHeight="1">
      <c r="A465" s="45" t="s">
        <v>57</v>
      </c>
      <c r="B465" s="10"/>
      <c r="C465" s="9" t="s">
        <v>199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>
      <c r="A466" s="11"/>
      <c r="B466" s="16"/>
      <c r="C466" s="17"/>
      <c r="D466" s="17"/>
      <c r="E466" s="17"/>
      <c r="F466" s="16"/>
      <c r="G466" s="16"/>
      <c r="H466" s="23"/>
      <c r="I466" s="28"/>
      <c r="J466" s="28">
        <f t="shared" si="10"/>
        <v>0</v>
      </c>
    </row>
    <row r="467" spans="1:10">
      <c r="A467" s="11"/>
      <c r="B467" s="16"/>
      <c r="C467" s="17"/>
      <c r="D467" s="17"/>
      <c r="E467" s="17"/>
      <c r="F467" s="16"/>
      <c r="G467" s="16"/>
      <c r="H467" s="23"/>
      <c r="I467" s="28"/>
      <c r="J467" s="28">
        <f t="shared" si="10"/>
        <v>0</v>
      </c>
    </row>
    <row r="468" spans="1:10">
      <c r="A468" s="11"/>
      <c r="B468" s="16"/>
      <c r="C468" s="17"/>
      <c r="D468" s="17"/>
      <c r="E468" s="17"/>
      <c r="F468" s="16"/>
      <c r="G468" s="16"/>
      <c r="H468" s="23"/>
      <c r="I468" s="28"/>
      <c r="J468" s="28">
        <f t="shared" si="10"/>
        <v>0</v>
      </c>
    </row>
    <row r="469" spans="1:10" ht="24.95" customHeight="1">
      <c r="A469" s="45" t="s">
        <v>59</v>
      </c>
      <c r="B469" s="10"/>
      <c r="C469" s="9" t="s">
        <v>200</v>
      </c>
      <c r="D469" s="10"/>
      <c r="E469" s="10"/>
      <c r="F469" s="10"/>
      <c r="G469" s="10"/>
      <c r="H469" s="23">
        <v>0</v>
      </c>
      <c r="I469" s="28"/>
      <c r="J469" s="39">
        <f>SUM(J470:J472)</f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>
        <f t="shared" si="10"/>
        <v>0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/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0"/>
        <v>0</v>
      </c>
    </row>
    <row r="473" spans="1:10" ht="24.95" customHeight="1">
      <c r="A473" s="45" t="s">
        <v>64</v>
      </c>
      <c r="B473" s="10"/>
      <c r="C473" s="9" t="s">
        <v>44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 s="2" customFormat="1">
      <c r="A474" s="11"/>
      <c r="B474" s="12"/>
      <c r="C474" s="13"/>
      <c r="D474" s="14"/>
      <c r="E474" s="14"/>
      <c r="F474" s="15"/>
      <c r="G474" s="15"/>
      <c r="H474" s="24"/>
      <c r="I474" s="28"/>
      <c r="J474" s="28">
        <f t="shared" si="10"/>
        <v>0</v>
      </c>
    </row>
    <row r="475" spans="1:10" s="2" customFormat="1">
      <c r="A475" s="11"/>
      <c r="B475" s="12"/>
      <c r="C475" s="13"/>
      <c r="D475" s="14"/>
      <c r="E475" s="14"/>
      <c r="F475" s="15"/>
      <c r="G475" s="15"/>
      <c r="H475" s="24"/>
      <c r="I475" s="28"/>
      <c r="J475" s="28">
        <f t="shared" si="10"/>
        <v>0</v>
      </c>
    </row>
    <row r="476" spans="1:10" s="2" customFormat="1">
      <c r="A476" s="11"/>
      <c r="B476" s="12"/>
      <c r="C476" s="13"/>
      <c r="D476" s="14"/>
      <c r="E476" s="14"/>
      <c r="F476" s="15"/>
      <c r="G476" s="15"/>
      <c r="H476" s="24"/>
      <c r="I476" s="28"/>
      <c r="J476" s="28">
        <f t="shared" ref="J476:J524" si="11">H476*I476</f>
        <v>0</v>
      </c>
    </row>
    <row r="477" spans="1:10" ht="24.95" customHeight="1">
      <c r="A477" s="45" t="s">
        <v>69</v>
      </c>
      <c r="B477" s="10"/>
      <c r="C477" s="9" t="s">
        <v>50</v>
      </c>
      <c r="D477" s="10"/>
      <c r="E477" s="10"/>
      <c r="F477" s="10"/>
      <c r="G477" s="10"/>
      <c r="H477" s="23">
        <v>0</v>
      </c>
      <c r="I477" s="28"/>
      <c r="J477" s="39">
        <f>SUM(J478:J480)</f>
        <v>14.29</v>
      </c>
    </row>
    <row r="478" spans="1:10" ht="22.5">
      <c r="A478" s="11"/>
      <c r="B478" s="16"/>
      <c r="C478" s="17" t="s">
        <v>201</v>
      </c>
      <c r="D478" s="17" t="s">
        <v>202</v>
      </c>
      <c r="E478" s="17" t="s">
        <v>17</v>
      </c>
      <c r="F478" s="16">
        <v>5</v>
      </c>
      <c r="G478" s="16" t="s">
        <v>90</v>
      </c>
      <c r="H478" s="23">
        <v>1</v>
      </c>
      <c r="I478" s="28">
        <v>14.29</v>
      </c>
      <c r="J478" s="28">
        <v>14.29</v>
      </c>
    </row>
    <row r="479" spans="1:10">
      <c r="A479" s="11"/>
      <c r="B479" s="16"/>
      <c r="C479" s="17"/>
      <c r="D479" s="17"/>
      <c r="E479" s="17"/>
      <c r="F479" s="16"/>
      <c r="G479" s="16"/>
      <c r="H479" s="23"/>
      <c r="I479" s="28"/>
      <c r="J479" s="28"/>
    </row>
    <row r="480" spans="1:10">
      <c r="A480" s="11"/>
      <c r="B480" s="16"/>
      <c r="C480" s="17"/>
      <c r="D480" s="17"/>
      <c r="E480" s="17"/>
      <c r="F480" s="16"/>
      <c r="G480" s="16"/>
      <c r="H480" s="23"/>
      <c r="I480" s="28"/>
      <c r="J480" s="28">
        <f t="shared" si="11"/>
        <v>0</v>
      </c>
    </row>
    <row r="481" spans="1:10" ht="24.95" customHeight="1">
      <c r="A481" s="45" t="s">
        <v>71</v>
      </c>
      <c r="B481" s="10"/>
      <c r="C481" s="9" t="s">
        <v>203</v>
      </c>
      <c r="D481" s="10"/>
      <c r="E481" s="10"/>
      <c r="F481" s="10"/>
      <c r="G481" s="10"/>
      <c r="H481" s="23">
        <v>0</v>
      </c>
      <c r="I481" s="28"/>
      <c r="J481" s="39">
        <f>SUM(J482:J484)</f>
        <v>440.3</v>
      </c>
    </row>
    <row r="482" spans="1:10" s="2" customFormat="1" ht="33.75">
      <c r="A482" s="11"/>
      <c r="B482" s="12"/>
      <c r="C482" s="13" t="s">
        <v>204</v>
      </c>
      <c r="D482" s="14" t="s">
        <v>205</v>
      </c>
      <c r="E482" s="14" t="s">
        <v>17</v>
      </c>
      <c r="F482" s="15" t="s">
        <v>206</v>
      </c>
      <c r="G482" s="15" t="s">
        <v>90</v>
      </c>
      <c r="H482" s="24">
        <v>34</v>
      </c>
      <c r="I482" s="28">
        <v>12.95</v>
      </c>
      <c r="J482" s="28">
        <v>440.3</v>
      </c>
    </row>
    <row r="483" spans="1:10" s="2" customFormat="1">
      <c r="A483" s="11"/>
      <c r="B483" s="12"/>
      <c r="C483" s="13"/>
      <c r="D483" s="14"/>
      <c r="E483" s="14"/>
      <c r="F483" s="15"/>
      <c r="G483" s="15"/>
      <c r="H483" s="24"/>
      <c r="I483" s="28"/>
      <c r="J483" s="28">
        <f t="shared" si="11"/>
        <v>0</v>
      </c>
    </row>
    <row r="484" spans="1:10" s="2" customFormat="1">
      <c r="A484" s="11"/>
      <c r="B484" s="12"/>
      <c r="C484" s="13"/>
      <c r="D484" s="14"/>
      <c r="E484" s="14"/>
      <c r="F484" s="15"/>
      <c r="G484" s="15"/>
      <c r="H484" s="24"/>
      <c r="I484" s="28"/>
      <c r="J484" s="28">
        <f t="shared" si="11"/>
        <v>0</v>
      </c>
    </row>
    <row r="485" spans="1:10" ht="24.95" customHeight="1">
      <c r="A485" s="45" t="s">
        <v>73</v>
      </c>
      <c r="B485" s="10"/>
      <c r="C485" s="9" t="s">
        <v>207</v>
      </c>
      <c r="D485" s="10"/>
      <c r="E485" s="10"/>
      <c r="F485" s="10"/>
      <c r="G485" s="10"/>
      <c r="H485" s="23">
        <v>0</v>
      </c>
      <c r="I485" s="28"/>
      <c r="J485" s="39">
        <f>SUM(J486:J488)</f>
        <v>14.29</v>
      </c>
    </row>
    <row r="486" spans="1:10" ht="33.75">
      <c r="A486" s="11"/>
      <c r="B486" s="16"/>
      <c r="C486" s="17" t="s">
        <v>208</v>
      </c>
      <c r="D486" s="17" t="s">
        <v>209</v>
      </c>
      <c r="E486" s="17" t="s">
        <v>210</v>
      </c>
      <c r="F486" s="16">
        <v>5</v>
      </c>
      <c r="G486" s="16" t="s">
        <v>211</v>
      </c>
      <c r="H486" s="23">
        <v>1</v>
      </c>
      <c r="I486" s="28">
        <v>14.29</v>
      </c>
      <c r="J486" s="28">
        <v>14.29</v>
      </c>
    </row>
    <row r="487" spans="1:10">
      <c r="A487" s="11"/>
      <c r="B487" s="16"/>
      <c r="C487" s="17"/>
      <c r="D487" s="17"/>
      <c r="E487" s="17"/>
      <c r="F487" s="16"/>
      <c r="G487" s="16"/>
      <c r="H487" s="23"/>
      <c r="I487" s="28"/>
      <c r="J487" s="28">
        <f t="shared" si="11"/>
        <v>0</v>
      </c>
    </row>
    <row r="488" spans="1:10">
      <c r="A488" s="11"/>
      <c r="B488" s="16"/>
      <c r="C488" s="17"/>
      <c r="D488" s="17"/>
      <c r="E488" s="17"/>
      <c r="F488" s="16"/>
      <c r="G488" s="16"/>
      <c r="H488" s="23"/>
      <c r="I488" s="28"/>
      <c r="J488" s="28">
        <f t="shared" si="11"/>
        <v>0</v>
      </c>
    </row>
    <row r="489" spans="1:10" ht="24.95" customHeight="1">
      <c r="A489" s="45" t="s">
        <v>75</v>
      </c>
      <c r="B489" s="10"/>
      <c r="C489" s="9" t="s">
        <v>212</v>
      </c>
      <c r="D489" s="10"/>
      <c r="E489" s="10"/>
      <c r="F489" s="10"/>
      <c r="G489" s="10"/>
      <c r="H489" s="23">
        <v>0</v>
      </c>
      <c r="I489" s="28"/>
      <c r="J489" s="39">
        <f>SUM(J490:J492)</f>
        <v>464.82</v>
      </c>
    </row>
    <row r="490" spans="1:10" s="2" customFormat="1" ht="22.5">
      <c r="A490" s="11"/>
      <c r="B490" s="12"/>
      <c r="C490" s="13" t="s">
        <v>213</v>
      </c>
      <c r="D490" s="14" t="s">
        <v>214</v>
      </c>
      <c r="E490" s="14" t="s">
        <v>215</v>
      </c>
      <c r="F490" s="15" t="s">
        <v>39</v>
      </c>
      <c r="G490" s="15" t="s">
        <v>38</v>
      </c>
      <c r="H490" s="24">
        <v>35</v>
      </c>
      <c r="I490" s="28">
        <v>11.43</v>
      </c>
      <c r="J490" s="28">
        <v>388.62</v>
      </c>
    </row>
    <row r="491" spans="1:10" s="2" customFormat="1" ht="22.5">
      <c r="A491" s="11"/>
      <c r="B491" s="12"/>
      <c r="C491" s="13" t="s">
        <v>216</v>
      </c>
      <c r="D491" s="14" t="s">
        <v>217</v>
      </c>
      <c r="E491" s="14" t="s">
        <v>218</v>
      </c>
      <c r="F491" s="15" t="s">
        <v>39</v>
      </c>
      <c r="G491" s="15" t="s">
        <v>38</v>
      </c>
      <c r="H491" s="24">
        <v>4</v>
      </c>
      <c r="I491" s="28">
        <v>19.05</v>
      </c>
      <c r="J491" s="28">
        <v>76.2</v>
      </c>
    </row>
    <row r="492" spans="1:10" s="2" customFormat="1">
      <c r="A492" s="11"/>
      <c r="B492" s="12"/>
      <c r="C492" s="13"/>
      <c r="D492" s="14"/>
      <c r="E492" s="14"/>
      <c r="F492" s="15"/>
      <c r="G492" s="15"/>
      <c r="H492" s="24"/>
      <c r="I492" s="28"/>
      <c r="J492" s="28">
        <f t="shared" si="11"/>
        <v>0</v>
      </c>
    </row>
    <row r="493" spans="1:10" ht="24.95" customHeight="1">
      <c r="A493" s="45" t="s">
        <v>77</v>
      </c>
      <c r="B493" s="10"/>
      <c r="C493" s="9" t="s">
        <v>219</v>
      </c>
      <c r="D493" s="10"/>
      <c r="E493" s="10"/>
      <c r="F493" s="10"/>
      <c r="G493" s="10"/>
      <c r="H493" s="23">
        <v>0</v>
      </c>
      <c r="I493" s="28"/>
      <c r="J493" s="39">
        <f>SUM(J494:J496)</f>
        <v>0</v>
      </c>
    </row>
    <row r="494" spans="1:10">
      <c r="A494" s="11"/>
      <c r="B494" s="16"/>
      <c r="C494" s="17"/>
      <c r="D494" s="17"/>
      <c r="E494" s="17"/>
      <c r="F494" s="16"/>
      <c r="G494" s="16"/>
      <c r="H494" s="23"/>
      <c r="I494" s="28"/>
      <c r="J494" s="28">
        <f t="shared" si="11"/>
        <v>0</v>
      </c>
    </row>
    <row r="495" spans="1:10">
      <c r="A495" s="11"/>
      <c r="B495" s="16"/>
      <c r="C495" s="17"/>
      <c r="D495" s="17"/>
      <c r="E495" s="17"/>
      <c r="F495" s="16"/>
      <c r="G495" s="16"/>
      <c r="H495" s="23"/>
      <c r="I495" s="28"/>
      <c r="J495" s="28"/>
    </row>
    <row r="496" spans="1:10">
      <c r="A496" s="11"/>
      <c r="B496" s="16"/>
      <c r="C496" s="17"/>
      <c r="D496" s="17"/>
      <c r="E496" s="17"/>
      <c r="F496" s="16"/>
      <c r="G496" s="16"/>
      <c r="H496" s="23"/>
      <c r="I496" s="28"/>
      <c r="J496" s="28">
        <f t="shared" si="11"/>
        <v>0</v>
      </c>
    </row>
    <row r="497" spans="1:10" ht="24.95" customHeight="1">
      <c r="A497" s="45" t="s">
        <v>79</v>
      </c>
      <c r="B497" s="10"/>
      <c r="C497" s="9" t="s">
        <v>220</v>
      </c>
      <c r="D497" s="10"/>
      <c r="E497" s="10"/>
      <c r="F497" s="10"/>
      <c r="G497" s="10"/>
      <c r="H497" s="23">
        <v>0</v>
      </c>
      <c r="I497" s="28"/>
      <c r="J497" s="39">
        <f>SUM(J498:J500)</f>
        <v>472.42</v>
      </c>
    </row>
    <row r="498" spans="1:10" s="2" customFormat="1" ht="22.5">
      <c r="A498" s="11"/>
      <c r="B498" s="12"/>
      <c r="C498" s="13" t="s">
        <v>221</v>
      </c>
      <c r="D498" s="14" t="s">
        <v>222</v>
      </c>
      <c r="E498" s="14" t="s">
        <v>17</v>
      </c>
      <c r="F498" s="15" t="s">
        <v>223</v>
      </c>
      <c r="G498" s="15" t="s">
        <v>38</v>
      </c>
      <c r="H498" s="24">
        <v>35</v>
      </c>
      <c r="I498" s="28">
        <v>11.43</v>
      </c>
      <c r="J498" s="28">
        <v>388.62</v>
      </c>
    </row>
    <row r="499" spans="1:10" s="2" customFormat="1" ht="22.5">
      <c r="A499" s="11"/>
      <c r="B499" s="12"/>
      <c r="C499" s="13" t="s">
        <v>224</v>
      </c>
      <c r="D499" s="14" t="s">
        <v>225</v>
      </c>
      <c r="E499" s="14" t="s">
        <v>226</v>
      </c>
      <c r="F499" s="15" t="s">
        <v>39</v>
      </c>
      <c r="G499" s="15" t="s">
        <v>38</v>
      </c>
      <c r="H499" s="24">
        <v>4</v>
      </c>
      <c r="I499" s="28">
        <v>20.95</v>
      </c>
      <c r="J499" s="28">
        <v>83.8</v>
      </c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1"/>
        <v>0</v>
      </c>
    </row>
    <row r="501" spans="1:10" ht="24.95" customHeight="1">
      <c r="A501" s="45" t="s">
        <v>81</v>
      </c>
      <c r="B501" s="10"/>
      <c r="C501" s="9" t="s">
        <v>227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15" customHeight="1">
      <c r="A502" s="45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45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1"/>
        <v>0</v>
      </c>
    </row>
    <row r="505" spans="1:10" ht="24.95" customHeight="1">
      <c r="A505" s="45" t="s">
        <v>83</v>
      </c>
      <c r="B505" s="10"/>
      <c r="C505" s="9" t="s">
        <v>58</v>
      </c>
      <c r="D505" s="10"/>
      <c r="E505" s="10"/>
      <c r="F505" s="10"/>
      <c r="G505" s="10"/>
      <c r="H505" s="23">
        <v>0</v>
      </c>
      <c r="I505" s="28"/>
      <c r="J505" s="39">
        <f>SUM(J508)</f>
        <v>0</v>
      </c>
    </row>
    <row r="506" spans="1:10" ht="10.9" customHeight="1">
      <c r="A506" s="9"/>
      <c r="B506" s="10"/>
      <c r="C506" s="9"/>
      <c r="D506" s="10"/>
      <c r="E506" s="10"/>
      <c r="F506" s="10"/>
      <c r="G506" s="10"/>
      <c r="H506" s="23"/>
      <c r="I506" s="28"/>
      <c r="J506" s="39"/>
    </row>
    <row r="507" spans="1:10" ht="10.9" customHeight="1">
      <c r="A507" s="9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1"/>
        <v>0</v>
      </c>
    </row>
    <row r="509" spans="1:10" ht="24.95" customHeight="1">
      <c r="A509" s="45" t="s">
        <v>85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SUM(J512)</f>
        <v>0</v>
      </c>
    </row>
    <row r="510" spans="1:10" ht="33.75" customHeight="1">
      <c r="A510" s="45"/>
      <c r="B510" s="10"/>
      <c r="C510" s="110" t="s">
        <v>228</v>
      </c>
      <c r="D510" s="111"/>
      <c r="E510" s="111" t="s">
        <v>171</v>
      </c>
      <c r="F510" s="111" t="s">
        <v>229</v>
      </c>
      <c r="G510" s="111" t="s">
        <v>38</v>
      </c>
      <c r="H510" s="23">
        <v>35</v>
      </c>
      <c r="I510" s="28">
        <v>13.33</v>
      </c>
      <c r="J510" s="39">
        <v>466.55</v>
      </c>
    </row>
    <row r="511" spans="1:10" ht="12.6" customHeight="1">
      <c r="A511" s="45"/>
      <c r="B511" s="10"/>
      <c r="C511" s="9"/>
      <c r="D511" s="10"/>
      <c r="E511" s="10"/>
      <c r="F511" s="10"/>
      <c r="G511" s="10"/>
      <c r="H511" s="23"/>
      <c r="I511" s="28"/>
      <c r="J511" s="39"/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1"/>
        <v>0</v>
      </c>
    </row>
    <row r="513" spans="1:10" ht="24.95" customHeight="1">
      <c r="A513" s="45" t="s">
        <v>126</v>
      </c>
      <c r="B513" s="10"/>
      <c r="C513" s="9" t="s">
        <v>60</v>
      </c>
      <c r="D513" s="10"/>
      <c r="E513" s="10"/>
      <c r="F513" s="10"/>
      <c r="G513" s="10"/>
      <c r="H513" s="23">
        <v>0</v>
      </c>
      <c r="I513" s="28"/>
      <c r="J513" s="39">
        <f>SUM(J514:J516)</f>
        <v>0</v>
      </c>
    </row>
    <row r="514" spans="1:10" s="2" customFormat="1">
      <c r="A514" s="11"/>
      <c r="B514" s="12"/>
      <c r="C514" s="13"/>
      <c r="D514" s="14"/>
      <c r="E514" s="14"/>
      <c r="F514" s="15"/>
      <c r="G514" s="15"/>
      <c r="H514" s="24"/>
      <c r="I514" s="28"/>
      <c r="J514" s="28">
        <f t="shared" si="11"/>
        <v>0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1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1"/>
        <v>0</v>
      </c>
    </row>
    <row r="517" spans="1:10" ht="24.95" customHeight="1">
      <c r="A517" s="45" t="s">
        <v>127</v>
      </c>
      <c r="B517" s="10"/>
      <c r="C517" s="9" t="s">
        <v>230</v>
      </c>
      <c r="D517" s="10"/>
      <c r="E517" s="10"/>
      <c r="F517" s="10"/>
      <c r="G517" s="10"/>
      <c r="H517" s="23">
        <v>0</v>
      </c>
      <c r="I517" s="28"/>
      <c r="J517" s="39">
        <f>SUM(J518:J520)</f>
        <v>833.35</v>
      </c>
    </row>
    <row r="518" spans="1:10" s="2" customFormat="1" ht="45">
      <c r="A518" s="11"/>
      <c r="B518" s="12"/>
      <c r="C518" s="13" t="s">
        <v>231</v>
      </c>
      <c r="D518" s="14" t="s">
        <v>232</v>
      </c>
      <c r="E518" s="14" t="s">
        <v>233</v>
      </c>
      <c r="F518" s="15" t="s">
        <v>39</v>
      </c>
      <c r="G518" s="15" t="s">
        <v>234</v>
      </c>
      <c r="H518" s="24">
        <v>35</v>
      </c>
      <c r="I518" s="28">
        <v>23.81</v>
      </c>
      <c r="J518" s="28">
        <v>833.35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1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1"/>
        <v>0</v>
      </c>
    </row>
    <row r="521" spans="1:10" ht="24.95" customHeight="1">
      <c r="A521" s="45" t="s">
        <v>128</v>
      </c>
      <c r="B521" s="10"/>
      <c r="C521" s="9" t="s">
        <v>235</v>
      </c>
      <c r="D521" s="10"/>
      <c r="E521" s="10"/>
      <c r="F521" s="10"/>
      <c r="G521" s="10"/>
      <c r="H521" s="23">
        <v>0</v>
      </c>
      <c r="I521" s="28"/>
      <c r="J521" s="39">
        <f>SUM(J522:J524)</f>
        <v>0</v>
      </c>
    </row>
    <row r="522" spans="1:10">
      <c r="A522" s="11"/>
      <c r="B522" s="16"/>
      <c r="C522" s="17"/>
      <c r="D522" s="17"/>
      <c r="E522" s="17"/>
      <c r="F522" s="16"/>
      <c r="G522" s="16"/>
      <c r="H522" s="23"/>
      <c r="I522" s="28"/>
      <c r="J522" s="28">
        <f t="shared" si="11"/>
        <v>0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1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1"/>
        <v>0</v>
      </c>
    </row>
    <row r="525" spans="1:10" ht="24.95" customHeight="1">
      <c r="A525" s="45" t="s">
        <v>146</v>
      </c>
      <c r="B525" s="10"/>
      <c r="C525" s="9" t="s">
        <v>87</v>
      </c>
      <c r="D525" s="10"/>
      <c r="E525" s="10"/>
      <c r="F525" s="10"/>
      <c r="G525" s="10"/>
      <c r="H525" s="23">
        <v>0</v>
      </c>
      <c r="I525" s="28"/>
      <c r="J525" s="39">
        <f>SUM(J526:J528)</f>
        <v>366.8</v>
      </c>
    </row>
    <row r="526" spans="1:10" s="2" customFormat="1" ht="45">
      <c r="A526" s="11"/>
      <c r="B526" s="12"/>
      <c r="C526" s="13" t="s">
        <v>236</v>
      </c>
      <c r="D526" s="14" t="s">
        <v>237</v>
      </c>
      <c r="E526" s="14" t="s">
        <v>17</v>
      </c>
      <c r="F526" s="15" t="s">
        <v>39</v>
      </c>
      <c r="G526" s="15" t="s">
        <v>234</v>
      </c>
      <c r="H526" s="24">
        <v>35</v>
      </c>
      <c r="I526" s="28">
        <v>10.48</v>
      </c>
      <c r="J526" s="28">
        <v>366.8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>
        <f t="shared" ref="J527:J560" si="12">H527*I527</f>
        <v>0</v>
      </c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2"/>
        <v>0</v>
      </c>
    </row>
    <row r="529" spans="1:10" ht="24.95" customHeight="1">
      <c r="A529" s="45" t="s">
        <v>175</v>
      </c>
      <c r="B529" s="10"/>
      <c r="C529" s="9" t="s">
        <v>65</v>
      </c>
      <c r="D529" s="10"/>
      <c r="E529" s="10"/>
      <c r="F529" s="10"/>
      <c r="G529" s="10"/>
      <c r="H529" s="23">
        <v>0</v>
      </c>
      <c r="I529" s="28"/>
      <c r="J529" s="39">
        <f>SUM(J530:J532)</f>
        <v>290.5</v>
      </c>
    </row>
    <row r="530" spans="1:10" s="2" customFormat="1" ht="33.75">
      <c r="A530" s="11"/>
      <c r="B530" s="12"/>
      <c r="C530" s="13" t="s">
        <v>238</v>
      </c>
      <c r="D530" s="14" t="s">
        <v>239</v>
      </c>
      <c r="E530" s="14" t="s">
        <v>17</v>
      </c>
      <c r="F530" s="15" t="s">
        <v>223</v>
      </c>
      <c r="G530" s="15" t="s">
        <v>145</v>
      </c>
      <c r="H530" s="24">
        <v>35</v>
      </c>
      <c r="I530" s="28">
        <v>8.3000000000000007</v>
      </c>
      <c r="J530" s="28">
        <v>290.5</v>
      </c>
    </row>
    <row r="531" spans="1:10" s="2" customFormat="1">
      <c r="A531" s="11"/>
      <c r="B531" s="12"/>
      <c r="C531" s="13"/>
      <c r="D531" s="14"/>
      <c r="E531" s="14"/>
      <c r="F531" s="15"/>
      <c r="G531" s="15"/>
      <c r="H531" s="24"/>
      <c r="I531" s="28"/>
      <c r="J531" s="28"/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2"/>
        <v>0</v>
      </c>
    </row>
    <row r="533" spans="1:10" ht="24.95" customHeight="1">
      <c r="A533" s="45" t="s">
        <v>176</v>
      </c>
      <c r="B533" s="10"/>
      <c r="C533" s="9" t="s">
        <v>70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2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2"/>
        <v>0</v>
      </c>
    </row>
    <row r="536" spans="1:10" s="2" customFormat="1">
      <c r="A536" s="11"/>
      <c r="B536" s="12"/>
      <c r="C536" s="13"/>
      <c r="D536" s="14"/>
      <c r="E536" s="14"/>
      <c r="F536" s="15"/>
      <c r="G536" s="15"/>
      <c r="H536" s="24"/>
      <c r="I536" s="28"/>
      <c r="J536" s="28">
        <f t="shared" si="12"/>
        <v>0</v>
      </c>
    </row>
    <row r="537" spans="1:10" ht="24.95" customHeight="1">
      <c r="A537" s="45" t="s">
        <v>177</v>
      </c>
      <c r="B537" s="10"/>
      <c r="C537" s="9" t="s">
        <v>72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>
      <c r="A538" s="11"/>
      <c r="B538" s="16"/>
      <c r="C538" s="17"/>
      <c r="D538" s="17"/>
      <c r="E538" s="17"/>
      <c r="F538" s="16"/>
      <c r="G538" s="16"/>
      <c r="H538" s="23"/>
      <c r="I538" s="28"/>
      <c r="J538" s="28">
        <f t="shared" si="12"/>
        <v>0</v>
      </c>
    </row>
    <row r="539" spans="1:10">
      <c r="A539" s="11"/>
      <c r="B539" s="16"/>
      <c r="C539" s="17"/>
      <c r="D539" s="17"/>
      <c r="E539" s="17"/>
      <c r="F539" s="16"/>
      <c r="G539" s="16"/>
      <c r="H539" s="23"/>
      <c r="I539" s="28"/>
      <c r="J539" s="28">
        <f t="shared" si="12"/>
        <v>0</v>
      </c>
    </row>
    <row r="540" spans="1:10" s="2" customFormat="1">
      <c r="A540" s="11"/>
      <c r="B540" s="12"/>
      <c r="C540" s="14"/>
      <c r="D540" s="14"/>
      <c r="E540" s="14"/>
      <c r="F540" s="15"/>
      <c r="G540" s="15"/>
      <c r="H540" s="24"/>
      <c r="I540" s="28"/>
      <c r="J540" s="28">
        <f t="shared" si="12"/>
        <v>0</v>
      </c>
    </row>
    <row r="541" spans="1:10" ht="24.95" customHeight="1">
      <c r="A541" s="45" t="s">
        <v>240</v>
      </c>
      <c r="B541" s="10"/>
      <c r="C541" s="9" t="s">
        <v>74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 s="2" customFormat="1">
      <c r="A542" s="11"/>
      <c r="B542" s="12"/>
      <c r="C542" s="13"/>
      <c r="D542" s="14"/>
      <c r="E542" s="14"/>
      <c r="F542" s="15"/>
      <c r="G542" s="15"/>
      <c r="H542" s="24"/>
      <c r="I542" s="28"/>
      <c r="J542" s="28">
        <f t="shared" si="12"/>
        <v>0</v>
      </c>
    </row>
    <row r="543" spans="1:10" s="2" customFormat="1" ht="10.9" customHeight="1">
      <c r="A543" s="11"/>
      <c r="B543" s="12"/>
      <c r="C543" s="13"/>
      <c r="D543" s="14"/>
      <c r="E543" s="14"/>
      <c r="F543" s="15"/>
      <c r="G543" s="15"/>
      <c r="H543" s="24"/>
      <c r="I543" s="28"/>
      <c r="J543" s="28">
        <f t="shared" si="12"/>
        <v>0</v>
      </c>
    </row>
    <row r="544" spans="1:10" s="2" customFormat="1" ht="9.6" customHeight="1">
      <c r="A544" s="11"/>
      <c r="B544" s="12"/>
      <c r="C544" s="13"/>
      <c r="D544" s="14"/>
      <c r="E544" s="14"/>
      <c r="F544" s="15"/>
      <c r="G544" s="15"/>
      <c r="H544" s="24"/>
      <c r="I544" s="28"/>
      <c r="J544" s="28">
        <f t="shared" si="12"/>
        <v>0</v>
      </c>
    </row>
    <row r="545" spans="1:10" ht="24.95" customHeight="1">
      <c r="A545" s="45" t="s">
        <v>241</v>
      </c>
      <c r="B545" s="10"/>
      <c r="C545" s="9" t="s">
        <v>76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2"/>
        <v>0</v>
      </c>
    </row>
    <row r="547" spans="1:10">
      <c r="A547" s="11"/>
      <c r="B547" s="16"/>
      <c r="C547" s="17"/>
      <c r="D547" s="17"/>
      <c r="E547" s="17"/>
      <c r="F547" s="16"/>
      <c r="G547" s="16"/>
      <c r="H547" s="23"/>
      <c r="I547" s="28"/>
      <c r="J547" s="28"/>
    </row>
    <row r="548" spans="1:10">
      <c r="A548" s="11"/>
      <c r="B548" s="16"/>
      <c r="C548" s="17"/>
      <c r="D548" s="17"/>
      <c r="E548" s="17"/>
      <c r="F548" s="16"/>
      <c r="G548" s="16"/>
      <c r="H548" s="23"/>
      <c r="I548" s="28"/>
      <c r="J548" s="28">
        <f t="shared" si="12"/>
        <v>0</v>
      </c>
    </row>
    <row r="549" spans="1:10" ht="24.95" customHeight="1">
      <c r="A549" s="45" t="s">
        <v>242</v>
      </c>
      <c r="B549" s="10"/>
      <c r="C549" s="9" t="s">
        <v>78</v>
      </c>
      <c r="D549" s="10"/>
      <c r="E549" s="10"/>
      <c r="F549" s="10"/>
      <c r="G549" s="10"/>
      <c r="H549" s="23">
        <v>0</v>
      </c>
      <c r="I549" s="28"/>
      <c r="J549" s="39">
        <f>SUM(J550:J552)</f>
        <v>0</v>
      </c>
    </row>
    <row r="550" spans="1:10">
      <c r="A550" s="11"/>
      <c r="B550" s="16"/>
      <c r="C550" s="17"/>
      <c r="D550" s="17"/>
      <c r="E550" s="17"/>
      <c r="F550" s="16"/>
      <c r="G550" s="16"/>
      <c r="H550" s="23"/>
      <c r="I550" s="28"/>
      <c r="J550" s="28">
        <f t="shared" si="12"/>
        <v>0</v>
      </c>
    </row>
    <row r="551" spans="1:10" s="2" customFormat="1">
      <c r="A551" s="11"/>
      <c r="B551" s="12"/>
      <c r="C551" s="14"/>
      <c r="D551" s="14"/>
      <c r="E551" s="14"/>
      <c r="F551" s="15"/>
      <c r="G551" s="15"/>
      <c r="H551" s="24"/>
      <c r="I551" s="28"/>
      <c r="J551" s="28">
        <f t="shared" si="12"/>
        <v>0</v>
      </c>
    </row>
    <row r="552" spans="1:10" s="2" customFormat="1">
      <c r="A552" s="11"/>
      <c r="B552" s="12"/>
      <c r="C552" s="14"/>
      <c r="D552" s="14"/>
      <c r="E552" s="14"/>
      <c r="F552" s="15"/>
      <c r="G552" s="15"/>
      <c r="H552" s="24"/>
      <c r="I552" s="28"/>
      <c r="J552" s="28">
        <f t="shared" si="12"/>
        <v>0</v>
      </c>
    </row>
    <row r="553" spans="1:10" ht="24.95" customHeight="1">
      <c r="A553" s="45" t="s">
        <v>243</v>
      </c>
      <c r="B553" s="10"/>
      <c r="C553" s="9" t="s">
        <v>80</v>
      </c>
      <c r="D553" s="10"/>
      <c r="E553" s="10"/>
      <c r="F553" s="10"/>
      <c r="G553" s="10"/>
      <c r="H553" s="23">
        <v>0</v>
      </c>
      <c r="I553" s="28"/>
      <c r="J553" s="39">
        <f>SUM(J556)</f>
        <v>0</v>
      </c>
    </row>
    <row r="554" spans="1:10" ht="10.9" customHeight="1">
      <c r="A554" s="45"/>
      <c r="B554" s="10"/>
      <c r="C554" s="9"/>
      <c r="D554" s="10"/>
      <c r="E554" s="10"/>
      <c r="F554" s="10"/>
      <c r="G554" s="10"/>
      <c r="H554" s="23"/>
      <c r="I554" s="28"/>
      <c r="J554" s="39"/>
    </row>
    <row r="555" spans="1:10" ht="10.9" customHeight="1">
      <c r="A555" s="45"/>
      <c r="B555" s="10"/>
      <c r="C555" s="9"/>
      <c r="D555" s="10"/>
      <c r="E555" s="10"/>
      <c r="F555" s="10"/>
      <c r="G555" s="10"/>
      <c r="H555" s="23"/>
      <c r="I555" s="28"/>
      <c r="J555" s="39"/>
    </row>
    <row r="556" spans="1:10" ht="10.9" customHeight="1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2"/>
        <v>0</v>
      </c>
    </row>
    <row r="557" spans="1:10" ht="24.95" customHeight="1">
      <c r="A557" s="45" t="s">
        <v>244</v>
      </c>
      <c r="B557" s="10"/>
      <c r="C557" s="9" t="s">
        <v>82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si="12"/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2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2"/>
        <v>0</v>
      </c>
    </row>
    <row r="561" spans="1:10" ht="24.95" customHeight="1">
      <c r="A561" s="45" t="s">
        <v>245</v>
      </c>
      <c r="B561" s="10"/>
      <c r="C561" s="9" t="s">
        <v>84</v>
      </c>
      <c r="D561" s="10"/>
      <c r="E561" s="10"/>
      <c r="F561" s="10"/>
      <c r="G561" s="10"/>
      <c r="H561" s="23">
        <v>0</v>
      </c>
      <c r="I561" s="28"/>
      <c r="J561" s="39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ref="J562:J582" si="13">H562*I562</f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3"/>
        <v>0</v>
      </c>
    </row>
    <row r="564" spans="1:10">
      <c r="A564" s="11"/>
      <c r="B564" s="16"/>
      <c r="C564" s="17"/>
      <c r="D564" s="17"/>
      <c r="E564" s="17"/>
      <c r="F564" s="16"/>
      <c r="G564" s="16"/>
      <c r="H564" s="23"/>
      <c r="I564" s="28"/>
      <c r="J564" s="28">
        <f t="shared" si="13"/>
        <v>0</v>
      </c>
    </row>
    <row r="565" spans="1:10" ht="24.95" customHeight="1">
      <c r="A565" s="45" t="s">
        <v>246</v>
      </c>
      <c r="B565" s="10"/>
      <c r="C565" s="9" t="s">
        <v>86</v>
      </c>
      <c r="D565" s="10"/>
      <c r="E565" s="10"/>
      <c r="F565" s="10"/>
      <c r="G565" s="10"/>
      <c r="H565" s="23">
        <v>0</v>
      </c>
      <c r="I565" s="28"/>
      <c r="J565" s="28">
        <f>SUM(J566:J568)</f>
        <v>0</v>
      </c>
    </row>
    <row r="566" spans="1:10">
      <c r="A566" s="11"/>
      <c r="B566" s="16"/>
      <c r="C566" s="17"/>
      <c r="D566" s="17"/>
      <c r="E566" s="17"/>
      <c r="F566" s="16"/>
      <c r="G566" s="16"/>
      <c r="H566" s="23"/>
      <c r="I566" s="28"/>
      <c r="J566" s="28">
        <f t="shared" si="13"/>
        <v>0</v>
      </c>
    </row>
    <row r="567" spans="1:10">
      <c r="A567" s="11"/>
      <c r="B567" s="16"/>
      <c r="C567" s="17"/>
      <c r="D567" s="17"/>
      <c r="E567" s="17"/>
      <c r="F567" s="16"/>
      <c r="G567" s="16"/>
      <c r="H567" s="23"/>
      <c r="I567" s="28"/>
      <c r="J567" s="28">
        <f t="shared" si="13"/>
        <v>0</v>
      </c>
    </row>
    <row r="568" spans="1:10" s="2" customFormat="1">
      <c r="A568" s="11"/>
      <c r="B568" s="12"/>
      <c r="C568" s="13"/>
      <c r="D568" s="14"/>
      <c r="E568" s="14"/>
      <c r="F568" s="15"/>
      <c r="G568" s="15"/>
      <c r="H568" s="24"/>
      <c r="I568" s="28"/>
      <c r="J568" s="28">
        <f t="shared" si="13"/>
        <v>0</v>
      </c>
    </row>
    <row r="569" spans="1:10" s="2" customFormat="1" ht="15.75">
      <c r="A569" s="32" t="s">
        <v>91</v>
      </c>
      <c r="B569" s="33"/>
      <c r="C569" s="34"/>
      <c r="D569" s="35"/>
      <c r="E569" s="35"/>
      <c r="F569" s="36"/>
      <c r="G569" s="36"/>
      <c r="H569" s="37"/>
      <c r="I569" s="38"/>
      <c r="J569" s="28"/>
    </row>
    <row r="570" spans="1:10" ht="24.95" customHeight="1">
      <c r="A570" s="41" t="s">
        <v>247</v>
      </c>
      <c r="B570" s="40"/>
      <c r="C570" s="42"/>
      <c r="D570" s="42"/>
      <c r="E570" s="42"/>
      <c r="F570" s="42"/>
      <c r="G570" s="42"/>
      <c r="H570" s="43"/>
      <c r="I570" s="44"/>
      <c r="J570" s="28"/>
    </row>
    <row r="571" spans="1:10" ht="24.95" customHeight="1">
      <c r="A571" s="45" t="s">
        <v>13</v>
      </c>
      <c r="B571" s="10"/>
      <c r="C571" s="9" t="s">
        <v>93</v>
      </c>
      <c r="D571" s="10"/>
      <c r="E571" s="10"/>
      <c r="F571" s="10"/>
      <c r="G571" s="10"/>
      <c r="H571" s="23">
        <v>0</v>
      </c>
      <c r="I571" s="28"/>
      <c r="J571" s="28">
        <f>SUM(J572:J574)</f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3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3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3"/>
        <v>0</v>
      </c>
    </row>
    <row r="575" spans="1:10" ht="24.95" customHeight="1">
      <c r="A575" s="45" t="s">
        <v>94</v>
      </c>
      <c r="B575" s="10"/>
      <c r="C575" s="9" t="s">
        <v>95</v>
      </c>
      <c r="D575" s="10"/>
      <c r="E575" s="10"/>
      <c r="F575" s="10"/>
      <c r="G575" s="10"/>
      <c r="H575" s="23">
        <v>0</v>
      </c>
      <c r="I575" s="28"/>
      <c r="J575" s="28">
        <f>SUM(J576:J578)</f>
        <v>336.7</v>
      </c>
    </row>
    <row r="576" spans="1:10" s="2" customFormat="1" ht="25.5" customHeight="1">
      <c r="A576" s="11"/>
      <c r="B576" s="12"/>
      <c r="C576" s="13" t="s">
        <v>248</v>
      </c>
      <c r="D576" s="14" t="s">
        <v>249</v>
      </c>
      <c r="E576" s="14" t="s">
        <v>215</v>
      </c>
      <c r="F576" s="15" t="s">
        <v>41</v>
      </c>
      <c r="G576" s="15" t="s">
        <v>90</v>
      </c>
      <c r="H576" s="24">
        <v>29</v>
      </c>
      <c r="I576" s="28">
        <v>12.95</v>
      </c>
      <c r="J576" s="28">
        <v>336.7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3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3"/>
        <v>0</v>
      </c>
    </row>
    <row r="579" spans="1:10" ht="24.95" customHeight="1">
      <c r="A579" s="45" t="s">
        <v>96</v>
      </c>
      <c r="B579" s="10"/>
      <c r="C579" s="9" t="s">
        <v>97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 s="2" customFormat="1">
      <c r="A580" s="11"/>
      <c r="B580" s="12"/>
      <c r="C580" s="13"/>
      <c r="D580" s="14"/>
      <c r="E580" s="14"/>
      <c r="F580" s="15"/>
      <c r="G580" s="15"/>
      <c r="H580" s="24"/>
      <c r="I580" s="28"/>
      <c r="J580" s="28">
        <f t="shared" si="13"/>
        <v>0</v>
      </c>
    </row>
    <row r="581" spans="1:10" s="2" customFormat="1">
      <c r="A581" s="11"/>
      <c r="B581" s="12"/>
      <c r="C581" s="13"/>
      <c r="D581" s="14"/>
      <c r="E581" s="14"/>
      <c r="F581" s="15"/>
      <c r="G581" s="15"/>
      <c r="H581" s="24"/>
      <c r="I581" s="28"/>
      <c r="J581" s="28">
        <f t="shared" si="13"/>
        <v>0</v>
      </c>
    </row>
    <row r="582" spans="1:10" s="2" customFormat="1">
      <c r="A582" s="11"/>
      <c r="B582" s="12"/>
      <c r="C582" s="13"/>
      <c r="D582" s="14"/>
      <c r="E582" s="14"/>
      <c r="F582" s="15"/>
      <c r="G582" s="15"/>
      <c r="H582" s="24"/>
      <c r="I582" s="28"/>
      <c r="J582" s="28">
        <f t="shared" si="13"/>
        <v>0</v>
      </c>
    </row>
    <row r="583" spans="1:10" ht="24.95" customHeight="1">
      <c r="A583" s="45" t="s">
        <v>104</v>
      </c>
      <c r="B583" s="10"/>
      <c r="C583" s="9" t="s">
        <v>28</v>
      </c>
      <c r="D583" s="10"/>
      <c r="E583" s="10"/>
      <c r="F583" s="10"/>
      <c r="G583" s="10"/>
      <c r="H583" s="23">
        <v>0</v>
      </c>
      <c r="I583" s="28"/>
      <c r="J583" s="28">
        <f>SUM(J584:J586)</f>
        <v>0</v>
      </c>
    </row>
    <row r="584" spans="1:10">
      <c r="A584" s="11"/>
      <c r="B584" s="16"/>
      <c r="C584" s="17"/>
      <c r="D584" s="17"/>
      <c r="E584" s="17"/>
      <c r="F584" s="16"/>
      <c r="G584" s="16"/>
      <c r="H584" s="23"/>
      <c r="I584" s="28"/>
      <c r="J584" s="28">
        <f t="shared" ref="J584:J626" si="14">H584*I584</f>
        <v>0</v>
      </c>
    </row>
    <row r="585" spans="1:10">
      <c r="A585" s="11"/>
      <c r="B585" s="16"/>
      <c r="C585" s="17"/>
      <c r="D585" s="17"/>
      <c r="E585" s="17"/>
      <c r="F585" s="16"/>
      <c r="G585" s="16"/>
      <c r="H585" s="23"/>
      <c r="I585" s="28"/>
      <c r="J585" s="28">
        <f t="shared" si="14"/>
        <v>0</v>
      </c>
    </row>
    <row r="586" spans="1:10">
      <c r="A586" s="11"/>
      <c r="B586" s="16"/>
      <c r="C586" s="17"/>
      <c r="D586" s="17"/>
      <c r="E586" s="17"/>
      <c r="F586" s="16"/>
      <c r="G586" s="16"/>
      <c r="H586" s="23"/>
      <c r="I586" s="28"/>
      <c r="J586" s="28">
        <f t="shared" si="14"/>
        <v>0</v>
      </c>
    </row>
    <row r="587" spans="1:10" ht="24.95" customHeight="1">
      <c r="A587" s="45" t="s">
        <v>39</v>
      </c>
      <c r="B587" s="10"/>
      <c r="C587" s="9" t="s">
        <v>250</v>
      </c>
      <c r="D587" s="10"/>
      <c r="E587" s="10"/>
      <c r="F587" s="10"/>
      <c r="G587" s="10"/>
      <c r="H587" s="23">
        <v>0</v>
      </c>
      <c r="I587" s="28"/>
      <c r="J587" s="28">
        <f>SUM(J588:J590)</f>
        <v>364.75</v>
      </c>
    </row>
    <row r="588" spans="1:10" s="2" customFormat="1" ht="22.5">
      <c r="A588" s="11"/>
      <c r="B588" s="12"/>
      <c r="C588" s="13" t="s">
        <v>251</v>
      </c>
      <c r="D588" s="14" t="s">
        <v>252</v>
      </c>
      <c r="E588" s="14" t="s">
        <v>17</v>
      </c>
      <c r="F588" s="15" t="s">
        <v>41</v>
      </c>
      <c r="G588" s="15" t="s">
        <v>90</v>
      </c>
      <c r="H588" s="24">
        <v>26</v>
      </c>
      <c r="I588" s="28">
        <v>12.38</v>
      </c>
      <c r="J588" s="28">
        <v>321.88</v>
      </c>
    </row>
    <row r="589" spans="1:10" s="2" customFormat="1" ht="33.75">
      <c r="A589" s="11"/>
      <c r="B589" s="12"/>
      <c r="C589" s="13" t="s">
        <v>253</v>
      </c>
      <c r="D589" s="14" t="s">
        <v>254</v>
      </c>
      <c r="E589" s="14" t="s">
        <v>255</v>
      </c>
      <c r="F589" s="15" t="s">
        <v>41</v>
      </c>
      <c r="G589" s="15" t="s">
        <v>90</v>
      </c>
      <c r="H589" s="24">
        <v>3</v>
      </c>
      <c r="I589" s="28">
        <v>14.29</v>
      </c>
      <c r="J589" s="28">
        <v>42.87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4"/>
        <v>0</v>
      </c>
    </row>
    <row r="591" spans="1:10" ht="24.95" customHeight="1">
      <c r="A591" s="45" t="s">
        <v>41</v>
      </c>
      <c r="B591" s="10"/>
      <c r="C591" s="9" t="s">
        <v>256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4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4"/>
        <v>0</v>
      </c>
    </row>
    <row r="594" spans="1:10" s="2" customFormat="1">
      <c r="A594" s="11"/>
      <c r="B594" s="12"/>
      <c r="C594" s="13"/>
      <c r="D594" s="14"/>
      <c r="E594" s="14"/>
      <c r="F594" s="15"/>
      <c r="G594" s="15"/>
      <c r="H594" s="24"/>
      <c r="I594" s="28"/>
      <c r="J594" s="28">
        <f t="shared" si="14"/>
        <v>0</v>
      </c>
    </row>
    <row r="595" spans="1:10" ht="24.95" customHeight="1">
      <c r="A595" s="45" t="s">
        <v>43</v>
      </c>
      <c r="B595" s="10"/>
      <c r="C595" s="9" t="s">
        <v>257</v>
      </c>
      <c r="D595" s="10"/>
      <c r="E595" s="10"/>
      <c r="F595" s="10"/>
      <c r="G595" s="10"/>
      <c r="H595" s="23">
        <v>0</v>
      </c>
      <c r="I595" s="28"/>
      <c r="J595" s="28">
        <f>SUM(J596:J598)</f>
        <v>114.3</v>
      </c>
    </row>
    <row r="596" spans="1:10" ht="22.5">
      <c r="A596" s="11"/>
      <c r="B596" s="16"/>
      <c r="C596" s="17" t="s">
        <v>258</v>
      </c>
      <c r="D596" s="17" t="s">
        <v>259</v>
      </c>
      <c r="E596" s="17" t="s">
        <v>17</v>
      </c>
      <c r="F596" s="16">
        <v>6</v>
      </c>
      <c r="G596" s="16" t="s">
        <v>195</v>
      </c>
      <c r="H596" s="23">
        <v>10</v>
      </c>
      <c r="I596" s="28">
        <v>11.43</v>
      </c>
      <c r="J596" s="28">
        <v>114.3</v>
      </c>
    </row>
    <row r="597" spans="1:10">
      <c r="A597" s="11"/>
      <c r="B597" s="16"/>
      <c r="C597" s="17"/>
      <c r="D597" s="17"/>
      <c r="E597" s="17"/>
      <c r="F597" s="16"/>
      <c r="G597" s="16"/>
      <c r="H597" s="23"/>
      <c r="I597" s="28"/>
      <c r="J597" s="28">
        <f t="shared" si="14"/>
        <v>0</v>
      </c>
    </row>
    <row r="598" spans="1:10">
      <c r="A598" s="11"/>
      <c r="B598" s="16"/>
      <c r="C598" s="17"/>
      <c r="D598" s="17"/>
      <c r="E598" s="17"/>
      <c r="F598" s="16"/>
      <c r="G598" s="16"/>
      <c r="H598" s="23"/>
      <c r="I598" s="28"/>
      <c r="J598" s="28">
        <f t="shared" si="14"/>
        <v>0</v>
      </c>
    </row>
    <row r="599" spans="1:10" ht="24.95" customHeight="1">
      <c r="A599" s="45" t="s">
        <v>49</v>
      </c>
      <c r="B599" s="10"/>
      <c r="C599" s="9" t="s">
        <v>260</v>
      </c>
      <c r="D599" s="10"/>
      <c r="E599" s="10"/>
      <c r="F599" s="10"/>
      <c r="G599" s="10"/>
      <c r="H599" s="23">
        <v>0</v>
      </c>
      <c r="I599" s="28"/>
      <c r="J599" s="28">
        <f>SUM(J600:J602)</f>
        <v>0</v>
      </c>
    </row>
    <row r="600" spans="1:10" s="2" customFormat="1">
      <c r="A600" s="11"/>
      <c r="B600" s="12"/>
      <c r="C600" s="13"/>
      <c r="D600" s="14"/>
      <c r="E600" s="14"/>
      <c r="F600" s="15"/>
      <c r="G600" s="15"/>
      <c r="H600" s="24"/>
      <c r="I600" s="28"/>
      <c r="J600" s="28">
        <f t="shared" si="14"/>
        <v>0</v>
      </c>
    </row>
    <row r="601" spans="1:10" s="2" customFormat="1">
      <c r="A601" s="11"/>
      <c r="B601" s="12"/>
      <c r="C601" s="13"/>
      <c r="D601" s="14"/>
      <c r="E601" s="14"/>
      <c r="F601" s="15"/>
      <c r="G601" s="15"/>
      <c r="H601" s="24"/>
      <c r="I601" s="28"/>
      <c r="J601" s="28">
        <f t="shared" si="14"/>
        <v>0</v>
      </c>
    </row>
    <row r="602" spans="1:10" s="2" customFormat="1">
      <c r="A602" s="11"/>
      <c r="B602" s="12"/>
      <c r="C602" s="13"/>
      <c r="D602" s="14"/>
      <c r="E602" s="14"/>
      <c r="F602" s="15"/>
      <c r="G602" s="15"/>
      <c r="H602" s="24"/>
      <c r="I602" s="28"/>
      <c r="J602" s="28">
        <f t="shared" si="14"/>
        <v>0</v>
      </c>
    </row>
    <row r="603" spans="1:10" ht="24.95" customHeight="1">
      <c r="A603" s="45" t="s">
        <v>51</v>
      </c>
      <c r="B603" s="10"/>
      <c r="C603" s="9" t="s">
        <v>261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4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/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4"/>
        <v>0</v>
      </c>
    </row>
    <row r="607" spans="1:10" ht="24.95" customHeight="1">
      <c r="A607" s="45" t="s">
        <v>55</v>
      </c>
      <c r="B607" s="10"/>
      <c r="C607" s="9" t="s">
        <v>262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4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4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4"/>
        <v>0</v>
      </c>
    </row>
    <row r="611" spans="1:10" ht="24.95" customHeight="1">
      <c r="A611" s="45" t="s">
        <v>57</v>
      </c>
      <c r="B611" s="10"/>
      <c r="C611" s="9" t="s">
        <v>263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>
      <c r="A612" s="11"/>
      <c r="B612" s="16"/>
      <c r="C612" s="17"/>
      <c r="D612" s="17"/>
      <c r="E612" s="17"/>
      <c r="F612" s="16"/>
      <c r="G612" s="16"/>
      <c r="H612" s="23"/>
      <c r="I612" s="28"/>
      <c r="J612" s="28">
        <f t="shared" si="14"/>
        <v>0</v>
      </c>
    </row>
    <row r="613" spans="1:10">
      <c r="A613" s="11"/>
      <c r="B613" s="16"/>
      <c r="C613" s="17"/>
      <c r="D613" s="17"/>
      <c r="E613" s="17"/>
      <c r="F613" s="16"/>
      <c r="G613" s="16"/>
      <c r="H613" s="23"/>
      <c r="I613" s="28"/>
      <c r="J613" s="28">
        <f t="shared" si="14"/>
        <v>0</v>
      </c>
    </row>
    <row r="614" spans="1:10">
      <c r="A614" s="11"/>
      <c r="B614" s="16"/>
      <c r="C614" s="17"/>
      <c r="D614" s="17"/>
      <c r="E614" s="17"/>
      <c r="F614" s="16"/>
      <c r="G614" s="16"/>
      <c r="H614" s="23"/>
      <c r="I614" s="28"/>
      <c r="J614" s="28">
        <f t="shared" si="14"/>
        <v>0</v>
      </c>
    </row>
    <row r="615" spans="1:10" ht="24.95" customHeight="1">
      <c r="A615" s="45" t="s">
        <v>59</v>
      </c>
      <c r="B615" s="10"/>
      <c r="C615" s="9" t="s">
        <v>264</v>
      </c>
      <c r="D615" s="10"/>
      <c r="E615" s="10"/>
      <c r="F615" s="10"/>
      <c r="G615" s="10"/>
      <c r="H615" s="23">
        <v>0</v>
      </c>
      <c r="I615" s="28"/>
      <c r="J615" s="28">
        <f>SUM(J616:J618)</f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4"/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/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4"/>
        <v>0</v>
      </c>
    </row>
    <row r="619" spans="1:10" ht="24.95" customHeight="1">
      <c r="A619" s="45" t="s">
        <v>64</v>
      </c>
      <c r="B619" s="10"/>
      <c r="C619" s="9" t="s">
        <v>44</v>
      </c>
      <c r="D619" s="10"/>
      <c r="E619" s="10"/>
      <c r="F619" s="10"/>
      <c r="G619" s="10"/>
      <c r="H619" s="23">
        <v>0</v>
      </c>
      <c r="I619" s="28"/>
      <c r="J619" s="28">
        <f>SUM(J620:J622)</f>
        <v>0</v>
      </c>
    </row>
    <row r="620" spans="1:10" s="2" customFormat="1">
      <c r="A620" s="11"/>
      <c r="B620" s="12"/>
      <c r="C620" s="13"/>
      <c r="D620" s="14"/>
      <c r="E620" s="14"/>
      <c r="F620" s="15"/>
      <c r="G620" s="15"/>
      <c r="H620" s="24"/>
      <c r="I620" s="28"/>
      <c r="J620" s="28">
        <f t="shared" si="14"/>
        <v>0</v>
      </c>
    </row>
    <row r="621" spans="1:10" s="2" customFormat="1">
      <c r="A621" s="11"/>
      <c r="B621" s="12"/>
      <c r="C621" s="13"/>
      <c r="D621" s="14"/>
      <c r="E621" s="14"/>
      <c r="F621" s="15"/>
      <c r="G621" s="15"/>
      <c r="H621" s="24"/>
      <c r="I621" s="28"/>
      <c r="J621" s="28">
        <f t="shared" si="14"/>
        <v>0</v>
      </c>
    </row>
    <row r="622" spans="1:10" s="2" customFormat="1">
      <c r="A622" s="11"/>
      <c r="B622" s="12"/>
      <c r="C622" s="13"/>
      <c r="D622" s="14"/>
      <c r="E622" s="14"/>
      <c r="F622" s="15"/>
      <c r="G622" s="15"/>
      <c r="H622" s="24"/>
      <c r="I622" s="28"/>
      <c r="J622" s="28">
        <f t="shared" si="14"/>
        <v>0</v>
      </c>
    </row>
    <row r="623" spans="1:10" ht="24.95" customHeight="1">
      <c r="A623" s="45" t="s">
        <v>69</v>
      </c>
      <c r="B623" s="10"/>
      <c r="C623" s="9" t="s">
        <v>50</v>
      </c>
      <c r="D623" s="10"/>
      <c r="E623" s="10"/>
      <c r="F623" s="10"/>
      <c r="G623" s="10"/>
      <c r="H623" s="23">
        <v>0</v>
      </c>
      <c r="I623" s="28"/>
      <c r="J623" s="28">
        <f>SUM(J624:J626)</f>
        <v>42.87</v>
      </c>
    </row>
    <row r="624" spans="1:10" ht="22.5">
      <c r="A624" s="11"/>
      <c r="B624" s="16"/>
      <c r="C624" s="17" t="s">
        <v>265</v>
      </c>
      <c r="D624" s="17" t="s">
        <v>202</v>
      </c>
      <c r="E624" s="17" t="s">
        <v>17</v>
      </c>
      <c r="F624" s="16">
        <v>6</v>
      </c>
      <c r="G624" s="16" t="s">
        <v>266</v>
      </c>
      <c r="H624" s="23">
        <v>3</v>
      </c>
      <c r="I624" s="28">
        <v>14.29</v>
      </c>
      <c r="J624" s="28">
        <v>42.87</v>
      </c>
    </row>
    <row r="625" spans="1:10">
      <c r="A625" s="11"/>
      <c r="B625" s="16"/>
      <c r="C625" s="17"/>
      <c r="D625" s="17"/>
      <c r="E625" s="17"/>
      <c r="F625" s="16"/>
      <c r="G625" s="16"/>
      <c r="H625" s="23"/>
      <c r="I625" s="28"/>
      <c r="J625" s="28"/>
    </row>
    <row r="626" spans="1:10">
      <c r="A626" s="11"/>
      <c r="B626" s="16"/>
      <c r="C626" s="17"/>
      <c r="D626" s="17"/>
      <c r="E626" s="17"/>
      <c r="F626" s="16"/>
      <c r="G626" s="16"/>
      <c r="H626" s="23"/>
      <c r="I626" s="28"/>
      <c r="J626" s="28">
        <f t="shared" si="14"/>
        <v>0</v>
      </c>
    </row>
    <row r="627" spans="1:10" ht="24.95" customHeight="1">
      <c r="A627" s="45" t="s">
        <v>71</v>
      </c>
      <c r="B627" s="10"/>
      <c r="C627" s="9" t="s">
        <v>203</v>
      </c>
      <c r="D627" s="10"/>
      <c r="E627" s="10"/>
      <c r="F627" s="10"/>
      <c r="G627" s="10"/>
      <c r="H627" s="23">
        <v>0</v>
      </c>
      <c r="I627" s="28"/>
      <c r="J627" s="28">
        <f>SUM(J628:J630)</f>
        <v>366.7</v>
      </c>
    </row>
    <row r="628" spans="1:10" s="2" customFormat="1" ht="33.75">
      <c r="A628" s="11"/>
      <c r="B628" s="12"/>
      <c r="C628" s="13" t="s">
        <v>267</v>
      </c>
      <c r="D628" s="14" t="s">
        <v>268</v>
      </c>
      <c r="E628" s="14" t="s">
        <v>17</v>
      </c>
      <c r="F628" s="15" t="s">
        <v>41</v>
      </c>
      <c r="G628" s="15" t="s">
        <v>266</v>
      </c>
      <c r="H628" s="24">
        <v>26</v>
      </c>
      <c r="I628" s="28">
        <v>12.95</v>
      </c>
      <c r="J628" s="28">
        <v>366.7</v>
      </c>
    </row>
    <row r="629" spans="1:10" s="2" customFormat="1">
      <c r="A629" s="11"/>
      <c r="B629" s="12"/>
      <c r="C629" s="13"/>
      <c r="D629" s="14"/>
      <c r="E629" s="14"/>
      <c r="F629" s="15"/>
      <c r="G629" s="15"/>
      <c r="H629" s="24"/>
      <c r="I629" s="28"/>
      <c r="J629" s="28">
        <f t="shared" ref="J629:J670" si="15">H629*I629</f>
        <v>0</v>
      </c>
    </row>
    <row r="630" spans="1:10" s="2" customFormat="1">
      <c r="A630" s="11"/>
      <c r="B630" s="12"/>
      <c r="C630" s="13"/>
      <c r="D630" s="14"/>
      <c r="E630" s="14"/>
      <c r="F630" s="15"/>
      <c r="G630" s="15"/>
      <c r="H630" s="24"/>
      <c r="I630" s="28"/>
      <c r="J630" s="28">
        <f t="shared" si="15"/>
        <v>0</v>
      </c>
    </row>
    <row r="631" spans="1:10" ht="24.95" customHeight="1">
      <c r="A631" s="45" t="s">
        <v>73</v>
      </c>
      <c r="B631" s="10"/>
      <c r="C631" s="9" t="s">
        <v>207</v>
      </c>
      <c r="D631" s="10"/>
      <c r="E631" s="10"/>
      <c r="F631" s="10"/>
      <c r="G631" s="10"/>
      <c r="H631" s="23">
        <v>0</v>
      </c>
      <c r="I631" s="28"/>
      <c r="J631" s="28">
        <f>SUM(J632:J634)</f>
        <v>42.87</v>
      </c>
    </row>
    <row r="632" spans="1:10" ht="33.75">
      <c r="A632" s="11"/>
      <c r="B632" s="16"/>
      <c r="C632" s="17" t="s">
        <v>269</v>
      </c>
      <c r="D632" s="17" t="s">
        <v>209</v>
      </c>
      <c r="E632" s="17" t="s">
        <v>255</v>
      </c>
      <c r="F632" s="16">
        <v>6</v>
      </c>
      <c r="G632" s="16" t="s">
        <v>266</v>
      </c>
      <c r="H632" s="23">
        <v>3</v>
      </c>
      <c r="I632" s="28">
        <v>14.29</v>
      </c>
      <c r="J632" s="28">
        <v>42.87</v>
      </c>
    </row>
    <row r="633" spans="1:10">
      <c r="A633" s="11"/>
      <c r="B633" s="16"/>
      <c r="C633" s="17"/>
      <c r="D633" s="17"/>
      <c r="E633" s="17"/>
      <c r="F633" s="16"/>
      <c r="G633" s="16"/>
      <c r="H633" s="23"/>
      <c r="I633" s="28"/>
      <c r="J633" s="28">
        <f t="shared" si="15"/>
        <v>0</v>
      </c>
    </row>
    <row r="634" spans="1:10">
      <c r="A634" s="11"/>
      <c r="B634" s="16"/>
      <c r="C634" s="17"/>
      <c r="D634" s="17"/>
      <c r="E634" s="17"/>
      <c r="F634" s="16"/>
      <c r="G634" s="16"/>
      <c r="H634" s="23"/>
      <c r="I634" s="28"/>
      <c r="J634" s="28">
        <f t="shared" si="15"/>
        <v>0</v>
      </c>
    </row>
    <row r="635" spans="1:10" ht="24.95" customHeight="1">
      <c r="A635" s="45" t="s">
        <v>75</v>
      </c>
      <c r="B635" s="10"/>
      <c r="C635" s="9" t="s">
        <v>212</v>
      </c>
      <c r="D635" s="10"/>
      <c r="E635" s="10"/>
      <c r="F635" s="10"/>
      <c r="G635" s="10"/>
      <c r="H635" s="23">
        <v>0</v>
      </c>
      <c r="I635" s="28"/>
      <c r="J635" s="28">
        <f>SUM(J636:J638)</f>
        <v>331.47</v>
      </c>
    </row>
    <row r="636" spans="1:10" s="2" customFormat="1" ht="22.5">
      <c r="A636" s="11"/>
      <c r="B636" s="12"/>
      <c r="C636" s="13" t="s">
        <v>270</v>
      </c>
      <c r="D636" s="14" t="s">
        <v>214</v>
      </c>
      <c r="E636" s="14" t="s">
        <v>215</v>
      </c>
      <c r="F636" s="15" t="s">
        <v>41</v>
      </c>
      <c r="G636" s="15" t="s">
        <v>38</v>
      </c>
      <c r="H636" s="24">
        <v>29</v>
      </c>
      <c r="I636" s="28">
        <v>11.43</v>
      </c>
      <c r="J636" s="28">
        <v>331.47</v>
      </c>
    </row>
    <row r="637" spans="1:10" s="2" customFormat="1">
      <c r="A637" s="11"/>
      <c r="B637" s="12"/>
      <c r="C637" s="13"/>
      <c r="D637" s="14"/>
      <c r="E637" s="14"/>
      <c r="F637" s="15"/>
      <c r="G637" s="15"/>
      <c r="H637" s="24"/>
      <c r="I637" s="28"/>
      <c r="J637" s="28">
        <f t="shared" si="15"/>
        <v>0</v>
      </c>
    </row>
    <row r="638" spans="1:10" s="2" customFormat="1">
      <c r="A638" s="11"/>
      <c r="B638" s="12"/>
      <c r="C638" s="13"/>
      <c r="D638" s="14"/>
      <c r="E638" s="14"/>
      <c r="F638" s="15"/>
      <c r="G638" s="15"/>
      <c r="H638" s="24"/>
      <c r="I638" s="28"/>
      <c r="J638" s="28">
        <f t="shared" si="15"/>
        <v>0</v>
      </c>
    </row>
    <row r="639" spans="1:10" ht="24.95" customHeight="1">
      <c r="A639" s="45" t="s">
        <v>77</v>
      </c>
      <c r="B639" s="10"/>
      <c r="C639" s="9" t="s">
        <v>219</v>
      </c>
      <c r="D639" s="10"/>
      <c r="E639" s="10"/>
      <c r="F639" s="10"/>
      <c r="G639" s="10"/>
      <c r="H639" s="23">
        <v>0</v>
      </c>
      <c r="I639" s="28"/>
      <c r="J639" s="28">
        <f>SUM(J640:J642)</f>
        <v>0</v>
      </c>
    </row>
    <row r="640" spans="1:10">
      <c r="A640" s="11"/>
      <c r="B640" s="16"/>
      <c r="C640" s="17"/>
      <c r="D640" s="17"/>
      <c r="E640" s="17"/>
      <c r="F640" s="16"/>
      <c r="G640" s="16"/>
      <c r="H640" s="23"/>
      <c r="I640" s="28"/>
      <c r="J640" s="28">
        <f t="shared" si="15"/>
        <v>0</v>
      </c>
    </row>
    <row r="641" spans="1:10">
      <c r="A641" s="11"/>
      <c r="B641" s="16"/>
      <c r="C641" s="17"/>
      <c r="D641" s="17"/>
      <c r="E641" s="17"/>
      <c r="F641" s="16"/>
      <c r="G641" s="16"/>
      <c r="H641" s="23"/>
      <c r="I641" s="28"/>
      <c r="J641" s="28"/>
    </row>
    <row r="642" spans="1:10">
      <c r="A642" s="11"/>
      <c r="B642" s="16"/>
      <c r="C642" s="17"/>
      <c r="D642" s="17"/>
      <c r="E642" s="17"/>
      <c r="F642" s="16"/>
      <c r="G642" s="16"/>
      <c r="H642" s="23"/>
      <c r="I642" s="28"/>
      <c r="J642" s="28">
        <f t="shared" si="15"/>
        <v>0</v>
      </c>
    </row>
    <row r="643" spans="1:10" ht="24.95" customHeight="1">
      <c r="A643" s="45" t="s">
        <v>79</v>
      </c>
      <c r="B643" s="10"/>
      <c r="C643" s="9" t="s">
        <v>220</v>
      </c>
      <c r="D643" s="10"/>
      <c r="E643" s="10"/>
      <c r="F643" s="10"/>
      <c r="G643" s="10"/>
      <c r="H643" s="23">
        <v>0</v>
      </c>
      <c r="I643" s="28"/>
      <c r="J643" s="28">
        <f>SUM(J644:J646)</f>
        <v>331.47</v>
      </c>
    </row>
    <row r="644" spans="1:10" s="2" customFormat="1" ht="22.5">
      <c r="A644" s="11"/>
      <c r="B644" s="12"/>
      <c r="C644" s="13" t="s">
        <v>271</v>
      </c>
      <c r="D644" s="14" t="s">
        <v>272</v>
      </c>
      <c r="E644" s="14" t="s">
        <v>17</v>
      </c>
      <c r="F644" s="15" t="s">
        <v>41</v>
      </c>
      <c r="G644" s="15" t="s">
        <v>38</v>
      </c>
      <c r="H644" s="24">
        <v>29</v>
      </c>
      <c r="I644" s="28">
        <v>11.43</v>
      </c>
      <c r="J644" s="28">
        <v>331.47</v>
      </c>
    </row>
    <row r="645" spans="1:10" s="2" customFormat="1">
      <c r="A645" s="11"/>
      <c r="B645" s="12"/>
      <c r="C645" s="13"/>
      <c r="D645" s="14"/>
      <c r="E645" s="14"/>
      <c r="F645" s="15"/>
      <c r="G645" s="15"/>
      <c r="H645" s="24"/>
      <c r="I645" s="28"/>
      <c r="J645" s="28">
        <f t="shared" si="15"/>
        <v>0</v>
      </c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5"/>
        <v>0</v>
      </c>
    </row>
    <row r="647" spans="1:10" ht="24.95" customHeight="1">
      <c r="A647" s="45" t="s">
        <v>81</v>
      </c>
      <c r="B647" s="10"/>
      <c r="C647" s="9" t="s">
        <v>227</v>
      </c>
      <c r="D647" s="10"/>
      <c r="E647" s="10"/>
      <c r="F647" s="10"/>
      <c r="G647" s="10"/>
      <c r="H647" s="23">
        <v>0</v>
      </c>
      <c r="I647" s="28"/>
      <c r="J647" s="28">
        <f>SUM(J650)</f>
        <v>0</v>
      </c>
    </row>
    <row r="648" spans="1:10" ht="12" customHeight="1">
      <c r="A648" s="45"/>
      <c r="B648" s="10"/>
      <c r="C648" s="9"/>
      <c r="D648" s="10"/>
      <c r="E648" s="10"/>
      <c r="F648" s="10"/>
      <c r="G648" s="10"/>
      <c r="H648" s="23"/>
      <c r="I648" s="28"/>
      <c r="J648" s="28"/>
    </row>
    <row r="649" spans="1:10" ht="10.15" customHeight="1">
      <c r="A649" s="45"/>
      <c r="B649" s="10"/>
      <c r="C649" s="9"/>
      <c r="D649" s="10"/>
      <c r="E649" s="10"/>
      <c r="F649" s="10"/>
      <c r="G649" s="10"/>
      <c r="H649" s="23"/>
      <c r="I649" s="28"/>
      <c r="J649" s="28"/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5"/>
        <v>0</v>
      </c>
    </row>
    <row r="651" spans="1:10" ht="24.95" customHeight="1">
      <c r="A651" s="45" t="s">
        <v>83</v>
      </c>
      <c r="B651" s="10"/>
      <c r="C651" s="9" t="s">
        <v>58</v>
      </c>
      <c r="D651" s="10"/>
      <c r="E651" s="10"/>
      <c r="F651" s="10"/>
      <c r="G651" s="10"/>
      <c r="H651" s="23">
        <v>0</v>
      </c>
      <c r="I651" s="28"/>
      <c r="J651" s="28">
        <f>SUM(J652:J654)</f>
        <v>0</v>
      </c>
    </row>
    <row r="652" spans="1:10" s="2" customFormat="1">
      <c r="A652" s="11"/>
      <c r="B652" s="12"/>
      <c r="C652" s="13"/>
      <c r="D652" s="14"/>
      <c r="E652" s="14"/>
      <c r="F652" s="15"/>
      <c r="G652" s="15"/>
      <c r="H652" s="24"/>
      <c r="I652" s="28"/>
      <c r="J652" s="28">
        <f t="shared" si="15"/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5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5"/>
        <v>0</v>
      </c>
    </row>
    <row r="655" spans="1:10" ht="24.95" customHeight="1">
      <c r="A655" s="45" t="s">
        <v>85</v>
      </c>
      <c r="B655" s="10"/>
      <c r="C655" s="9" t="s">
        <v>60</v>
      </c>
      <c r="D655" s="10"/>
      <c r="E655" s="10"/>
      <c r="F655" s="10"/>
      <c r="G655" s="10"/>
      <c r="H655" s="23">
        <v>0</v>
      </c>
      <c r="I655" s="28"/>
      <c r="J655" s="28">
        <f>SUM(J656:J658)</f>
        <v>386.57</v>
      </c>
    </row>
    <row r="656" spans="1:10" s="2" customFormat="1" ht="22.5">
      <c r="A656" s="11"/>
      <c r="B656" s="12"/>
      <c r="C656" s="13" t="s">
        <v>228</v>
      </c>
      <c r="D656" s="14"/>
      <c r="E656" s="14" t="s">
        <v>171</v>
      </c>
      <c r="F656" s="15" t="s">
        <v>273</v>
      </c>
      <c r="G656" s="15" t="s">
        <v>195</v>
      </c>
      <c r="H656" s="24">
        <v>29</v>
      </c>
      <c r="I656" s="28">
        <v>13.33</v>
      </c>
      <c r="J656" s="28">
        <v>386.57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5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5"/>
        <v>0</v>
      </c>
    </row>
    <row r="659" spans="1:10" ht="24.95" customHeight="1">
      <c r="A659" s="45" t="s">
        <v>126</v>
      </c>
      <c r="B659" s="10"/>
      <c r="C659" s="9" t="s">
        <v>230</v>
      </c>
      <c r="D659" s="10"/>
      <c r="E659" s="10"/>
      <c r="F659" s="10"/>
      <c r="G659" s="10"/>
      <c r="H659" s="23">
        <v>0</v>
      </c>
      <c r="I659" s="28"/>
      <c r="J659" s="28">
        <f>SUM(J660:J662)</f>
        <v>690.49</v>
      </c>
    </row>
    <row r="660" spans="1:10" s="2" customFormat="1" ht="67.5">
      <c r="A660" s="11"/>
      <c r="B660" s="12"/>
      <c r="C660" s="13" t="s">
        <v>274</v>
      </c>
      <c r="D660" s="14" t="s">
        <v>275</v>
      </c>
      <c r="E660" s="14" t="s">
        <v>276</v>
      </c>
      <c r="F660" s="15" t="s">
        <v>41</v>
      </c>
      <c r="G660" s="15" t="s">
        <v>234</v>
      </c>
      <c r="H660" s="24">
        <v>29</v>
      </c>
      <c r="I660" s="28">
        <v>23.81</v>
      </c>
      <c r="J660" s="28">
        <v>690.49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5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5"/>
        <v>0</v>
      </c>
    </row>
    <row r="663" spans="1:10" ht="24.95" customHeight="1">
      <c r="A663" s="45" t="s">
        <v>127</v>
      </c>
      <c r="B663" s="10"/>
      <c r="C663" s="9" t="s">
        <v>235</v>
      </c>
      <c r="D663" s="10"/>
      <c r="E663" s="10"/>
      <c r="F663" s="10"/>
      <c r="G663" s="10"/>
      <c r="H663" s="23">
        <v>0</v>
      </c>
      <c r="I663" s="28"/>
      <c r="J663" s="28">
        <f>SUM(J664:J666)</f>
        <v>0</v>
      </c>
    </row>
    <row r="664" spans="1:10">
      <c r="A664" s="11"/>
      <c r="B664" s="16"/>
      <c r="C664" s="17"/>
      <c r="D664" s="17"/>
      <c r="E664" s="17"/>
      <c r="F664" s="16"/>
      <c r="G664" s="16"/>
      <c r="H664" s="23"/>
      <c r="I664" s="28"/>
      <c r="J664" s="28">
        <f t="shared" si="15"/>
        <v>0</v>
      </c>
    </row>
    <row r="665" spans="1:10" s="2" customFormat="1">
      <c r="A665" s="11"/>
      <c r="B665" s="12"/>
      <c r="C665" s="13"/>
      <c r="D665" s="14"/>
      <c r="E665" s="14"/>
      <c r="F665" s="15"/>
      <c r="G665" s="15"/>
      <c r="H665" s="24"/>
      <c r="I665" s="28"/>
      <c r="J665" s="28">
        <f t="shared" si="15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5"/>
        <v>0</v>
      </c>
    </row>
    <row r="667" spans="1:10" ht="24.95" customHeight="1">
      <c r="A667" s="45" t="s">
        <v>128</v>
      </c>
      <c r="B667" s="10"/>
      <c r="C667" s="9" t="s">
        <v>87</v>
      </c>
      <c r="D667" s="10"/>
      <c r="E667" s="10"/>
      <c r="F667" s="10"/>
      <c r="G667" s="10"/>
      <c r="H667" s="23">
        <v>0</v>
      </c>
      <c r="I667" s="28"/>
      <c r="J667" s="28">
        <f>SUM(J668:J670)</f>
        <v>303.92</v>
      </c>
    </row>
    <row r="668" spans="1:10" ht="33.75">
      <c r="A668" s="11"/>
      <c r="B668" s="16"/>
      <c r="C668" s="17" t="s">
        <v>277</v>
      </c>
      <c r="D668" s="17" t="s">
        <v>278</v>
      </c>
      <c r="E668" s="17" t="s">
        <v>17</v>
      </c>
      <c r="F668" s="16">
        <v>6</v>
      </c>
      <c r="G668" s="16" t="s">
        <v>234</v>
      </c>
      <c r="H668" s="23">
        <v>29</v>
      </c>
      <c r="I668" s="28">
        <v>10.48</v>
      </c>
      <c r="J668" s="28">
        <v>303.92</v>
      </c>
    </row>
    <row r="669" spans="1:10">
      <c r="A669" s="11"/>
      <c r="B669" s="16"/>
      <c r="C669" s="17"/>
      <c r="D669" s="17"/>
      <c r="E669" s="17"/>
      <c r="F669" s="16"/>
      <c r="G669" s="16"/>
      <c r="H669" s="23"/>
      <c r="I669" s="28"/>
      <c r="J669" s="28">
        <f t="shared" si="15"/>
        <v>0</v>
      </c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si="15"/>
        <v>0</v>
      </c>
    </row>
    <row r="671" spans="1:10" ht="24.95" customHeight="1">
      <c r="A671" s="45" t="s">
        <v>146</v>
      </c>
      <c r="B671" s="10"/>
      <c r="C671" s="9" t="s">
        <v>65</v>
      </c>
      <c r="D671" s="10"/>
      <c r="E671" s="10"/>
      <c r="F671" s="10"/>
      <c r="G671" s="10"/>
      <c r="H671" s="23">
        <v>0</v>
      </c>
      <c r="I671" s="28"/>
      <c r="J671" s="28">
        <f>SUM(J672:J674)</f>
        <v>266.22000000000003</v>
      </c>
    </row>
    <row r="672" spans="1:10" s="2" customFormat="1" ht="33.75">
      <c r="A672" s="11"/>
      <c r="B672" s="12"/>
      <c r="C672" s="13" t="s">
        <v>279</v>
      </c>
      <c r="D672" s="14" t="s">
        <v>239</v>
      </c>
      <c r="E672" s="14" t="s">
        <v>17</v>
      </c>
      <c r="F672" s="15" t="s">
        <v>280</v>
      </c>
      <c r="G672" s="15" t="s">
        <v>281</v>
      </c>
      <c r="H672" s="24">
        <v>29</v>
      </c>
      <c r="I672" s="28">
        <v>9.18</v>
      </c>
      <c r="J672" s="28">
        <v>266.22000000000003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/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ref="J674:J706" si="16">H674*I674</f>
        <v>0</v>
      </c>
    </row>
    <row r="675" spans="1:10" ht="24.95" customHeight="1">
      <c r="A675" s="45" t="s">
        <v>175</v>
      </c>
      <c r="B675" s="10"/>
      <c r="C675" s="9" t="s">
        <v>70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 s="2" customFormat="1">
      <c r="A676" s="11"/>
      <c r="B676" s="12"/>
      <c r="C676" s="13"/>
      <c r="D676" s="14"/>
      <c r="E676" s="14"/>
      <c r="F676" s="15"/>
      <c r="G676" s="15"/>
      <c r="H676" s="24"/>
      <c r="I676" s="28"/>
      <c r="J676" s="28">
        <f t="shared" si="16"/>
        <v>0</v>
      </c>
    </row>
    <row r="677" spans="1:10" s="2" customFormat="1">
      <c r="A677" s="11"/>
      <c r="B677" s="12"/>
      <c r="C677" s="13"/>
      <c r="D677" s="14"/>
      <c r="E677" s="14"/>
      <c r="F677" s="15"/>
      <c r="G677" s="15"/>
      <c r="H677" s="24"/>
      <c r="I677" s="28"/>
      <c r="J677" s="28">
        <f t="shared" si="16"/>
        <v>0</v>
      </c>
    </row>
    <row r="678" spans="1:10" s="2" customFormat="1">
      <c r="A678" s="11"/>
      <c r="B678" s="12"/>
      <c r="C678" s="13"/>
      <c r="D678" s="14"/>
      <c r="E678" s="14"/>
      <c r="F678" s="15"/>
      <c r="G678" s="15"/>
      <c r="H678" s="24"/>
      <c r="I678" s="28"/>
      <c r="J678" s="28">
        <f t="shared" si="16"/>
        <v>0</v>
      </c>
    </row>
    <row r="679" spans="1:10" ht="24.95" customHeight="1">
      <c r="A679" s="45" t="s">
        <v>176</v>
      </c>
      <c r="B679" s="10"/>
      <c r="C679" s="9" t="s">
        <v>72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>
      <c r="A680" s="11"/>
      <c r="B680" s="16"/>
      <c r="C680" s="17"/>
      <c r="D680" s="17"/>
      <c r="E680" s="17"/>
      <c r="F680" s="16"/>
      <c r="G680" s="16"/>
      <c r="H680" s="23"/>
      <c r="I680" s="28"/>
      <c r="J680" s="28">
        <f t="shared" si="16"/>
        <v>0</v>
      </c>
    </row>
    <row r="681" spans="1:10">
      <c r="A681" s="11"/>
      <c r="B681" s="16"/>
      <c r="C681" s="17"/>
      <c r="D681" s="17"/>
      <c r="E681" s="17"/>
      <c r="F681" s="16"/>
      <c r="G681" s="16"/>
      <c r="H681" s="23"/>
      <c r="I681" s="28"/>
      <c r="J681" s="28">
        <f t="shared" si="16"/>
        <v>0</v>
      </c>
    </row>
    <row r="682" spans="1:10" s="2" customFormat="1">
      <c r="A682" s="11"/>
      <c r="B682" s="12"/>
      <c r="C682" s="14"/>
      <c r="D682" s="14"/>
      <c r="E682" s="14"/>
      <c r="F682" s="15"/>
      <c r="G682" s="15"/>
      <c r="H682" s="24"/>
      <c r="I682" s="28"/>
      <c r="J682" s="28">
        <f t="shared" si="16"/>
        <v>0</v>
      </c>
    </row>
    <row r="683" spans="1:10" ht="24.95" customHeight="1">
      <c r="A683" s="45" t="s">
        <v>177</v>
      </c>
      <c r="B683" s="10"/>
      <c r="C683" s="9" t="s">
        <v>74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 s="2" customFormat="1">
      <c r="A684" s="11"/>
      <c r="B684" s="12"/>
      <c r="C684" s="13"/>
      <c r="D684" s="14"/>
      <c r="E684" s="14"/>
      <c r="F684" s="15"/>
      <c r="G684" s="15"/>
      <c r="H684" s="24"/>
      <c r="I684" s="28"/>
      <c r="J684" s="28">
        <f t="shared" si="16"/>
        <v>0</v>
      </c>
    </row>
    <row r="685" spans="1:10" s="2" customFormat="1" ht="11.45" customHeight="1">
      <c r="A685" s="11"/>
      <c r="B685" s="12"/>
      <c r="C685" s="13"/>
      <c r="D685" s="14"/>
      <c r="E685" s="14"/>
      <c r="F685" s="15"/>
      <c r="G685" s="15"/>
      <c r="H685" s="24"/>
      <c r="I685" s="28"/>
      <c r="J685" s="28">
        <f t="shared" si="16"/>
        <v>0</v>
      </c>
    </row>
    <row r="686" spans="1:10" s="2" customFormat="1" ht="10.9" customHeight="1">
      <c r="A686" s="11"/>
      <c r="B686" s="12"/>
      <c r="C686" s="13"/>
      <c r="D686" s="14"/>
      <c r="E686" s="14"/>
      <c r="F686" s="15"/>
      <c r="G686" s="15"/>
      <c r="H686" s="24"/>
      <c r="I686" s="28"/>
      <c r="J686" s="28">
        <f t="shared" si="16"/>
        <v>0</v>
      </c>
    </row>
    <row r="687" spans="1:10" ht="24.95" customHeight="1">
      <c r="A687" s="45" t="s">
        <v>240</v>
      </c>
      <c r="B687" s="10"/>
      <c r="C687" s="9" t="s">
        <v>76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6"/>
        <v>0</v>
      </c>
    </row>
    <row r="689" spans="1:10">
      <c r="A689" s="11"/>
      <c r="B689" s="16"/>
      <c r="C689" s="17"/>
      <c r="D689" s="17"/>
      <c r="E689" s="17"/>
      <c r="F689" s="16"/>
      <c r="G689" s="16"/>
      <c r="H689" s="23"/>
      <c r="I689" s="28"/>
      <c r="J689" s="28"/>
    </row>
    <row r="690" spans="1:10">
      <c r="A690" s="11"/>
      <c r="B690" s="16"/>
      <c r="C690" s="17"/>
      <c r="D690" s="17"/>
      <c r="E690" s="17"/>
      <c r="F690" s="16"/>
      <c r="G690" s="16"/>
      <c r="H690" s="23"/>
      <c r="I690" s="28"/>
      <c r="J690" s="28">
        <f t="shared" si="16"/>
        <v>0</v>
      </c>
    </row>
    <row r="691" spans="1:10" ht="24.95" customHeight="1">
      <c r="A691" s="45" t="s">
        <v>241</v>
      </c>
      <c r="B691" s="10"/>
      <c r="C691" s="9" t="s">
        <v>78</v>
      </c>
      <c r="D691" s="10"/>
      <c r="E691" s="10"/>
      <c r="F691" s="10"/>
      <c r="G691" s="10"/>
      <c r="H691" s="23">
        <v>0</v>
      </c>
      <c r="I691" s="28"/>
      <c r="J691" s="28">
        <f>SUM(J692:J694)</f>
        <v>0</v>
      </c>
    </row>
    <row r="692" spans="1:10">
      <c r="A692" s="11"/>
      <c r="B692" s="16"/>
      <c r="C692" s="17"/>
      <c r="D692" s="17"/>
      <c r="E692" s="17"/>
      <c r="F692" s="16"/>
      <c r="G692" s="16"/>
      <c r="H692" s="23"/>
      <c r="I692" s="28"/>
      <c r="J692" s="28">
        <f t="shared" si="16"/>
        <v>0</v>
      </c>
    </row>
    <row r="693" spans="1:10" s="2" customFormat="1">
      <c r="A693" s="11"/>
      <c r="B693" s="12"/>
      <c r="C693" s="14"/>
      <c r="D693" s="14"/>
      <c r="E693" s="14"/>
      <c r="F693" s="15"/>
      <c r="G693" s="15"/>
      <c r="H693" s="24"/>
      <c r="I693" s="28"/>
      <c r="J693" s="28">
        <f t="shared" si="16"/>
        <v>0</v>
      </c>
    </row>
    <row r="694" spans="1:10" s="2" customFormat="1">
      <c r="A694" s="11"/>
      <c r="B694" s="12"/>
      <c r="C694" s="14"/>
      <c r="D694" s="14"/>
      <c r="E694" s="14"/>
      <c r="F694" s="15"/>
      <c r="G694" s="15"/>
      <c r="H694" s="24"/>
      <c r="I694" s="28"/>
      <c r="J694" s="28">
        <f t="shared" si="16"/>
        <v>0</v>
      </c>
    </row>
    <row r="695" spans="1:10" ht="24.95" customHeight="1">
      <c r="A695" s="45" t="s">
        <v>242</v>
      </c>
      <c r="B695" s="10"/>
      <c r="C695" s="9" t="s">
        <v>80</v>
      </c>
      <c r="D695" s="10"/>
      <c r="E695" s="10"/>
      <c r="F695" s="10"/>
      <c r="G695" s="10"/>
      <c r="H695" s="23">
        <v>0</v>
      </c>
      <c r="I695" s="28"/>
      <c r="J695" s="28">
        <f>SUM(J698)</f>
        <v>0</v>
      </c>
    </row>
    <row r="696" spans="1:10" ht="11.45" customHeight="1">
      <c r="A696" s="45"/>
      <c r="B696" s="10"/>
      <c r="C696" s="9"/>
      <c r="D696" s="10"/>
      <c r="E696" s="10"/>
      <c r="F696" s="10"/>
      <c r="G696" s="10"/>
      <c r="H696" s="23"/>
      <c r="I696" s="28"/>
      <c r="J696" s="28"/>
    </row>
    <row r="697" spans="1:10" ht="10.9" customHeight="1">
      <c r="A697" s="45"/>
      <c r="B697" s="10"/>
      <c r="C697" s="9"/>
      <c r="D697" s="10"/>
      <c r="E697" s="10"/>
      <c r="F697" s="10"/>
      <c r="G697" s="10"/>
      <c r="H697" s="23"/>
      <c r="I697" s="28"/>
      <c r="J697" s="28"/>
    </row>
    <row r="698" spans="1:10" ht="10.15" customHeight="1">
      <c r="A698" s="11"/>
      <c r="B698" s="16"/>
      <c r="C698" s="17"/>
      <c r="D698" s="17"/>
      <c r="E698" s="17"/>
      <c r="F698" s="16"/>
      <c r="G698" s="16"/>
      <c r="H698" s="23"/>
      <c r="I698" s="28"/>
      <c r="J698" s="28">
        <f t="shared" si="16"/>
        <v>0</v>
      </c>
    </row>
    <row r="699" spans="1:10" ht="24.95" customHeight="1">
      <c r="A699" s="45" t="s">
        <v>243</v>
      </c>
      <c r="B699" s="10"/>
      <c r="C699" s="9" t="s">
        <v>82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6"/>
        <v>0</v>
      </c>
    </row>
    <row r="701" spans="1:10" s="2" customFormat="1">
      <c r="A701" s="11"/>
      <c r="B701" s="12"/>
      <c r="C701" s="13"/>
      <c r="D701" s="14"/>
      <c r="E701" s="14"/>
      <c r="F701" s="15"/>
      <c r="G701" s="15"/>
      <c r="H701" s="24"/>
      <c r="I701" s="28"/>
      <c r="J701" s="28">
        <f t="shared" si="16"/>
        <v>0</v>
      </c>
    </row>
    <row r="702" spans="1:10" s="2" customFormat="1">
      <c r="A702" s="11"/>
      <c r="B702" s="12"/>
      <c r="C702" s="13"/>
      <c r="D702" s="14"/>
      <c r="E702" s="14"/>
      <c r="F702" s="15"/>
      <c r="G702" s="15"/>
      <c r="H702" s="24"/>
      <c r="I702" s="28"/>
      <c r="J702" s="28">
        <f t="shared" si="16"/>
        <v>0</v>
      </c>
    </row>
    <row r="703" spans="1:10" ht="24.95" customHeight="1">
      <c r="A703" s="45" t="s">
        <v>244</v>
      </c>
      <c r="B703" s="10"/>
      <c r="C703" s="9" t="s">
        <v>84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>
      <c r="A704" s="11"/>
      <c r="B704" s="16"/>
      <c r="C704" s="17"/>
      <c r="D704" s="17"/>
      <c r="E704" s="17"/>
      <c r="F704" s="16"/>
      <c r="G704" s="16"/>
      <c r="H704" s="23"/>
      <c r="I704" s="28"/>
      <c r="J704" s="28">
        <f t="shared" si="16"/>
        <v>0</v>
      </c>
    </row>
    <row r="705" spans="1:10">
      <c r="A705" s="11"/>
      <c r="B705" s="16"/>
      <c r="C705" s="17"/>
      <c r="D705" s="17"/>
      <c r="E705" s="17"/>
      <c r="F705" s="16"/>
      <c r="G705" s="16"/>
      <c r="H705" s="23"/>
      <c r="I705" s="28"/>
      <c r="J705" s="28">
        <f t="shared" si="16"/>
        <v>0</v>
      </c>
    </row>
    <row r="706" spans="1:10">
      <c r="A706" s="11"/>
      <c r="B706" s="16"/>
      <c r="C706" s="17"/>
      <c r="D706" s="17"/>
      <c r="E706" s="17"/>
      <c r="F706" s="16"/>
      <c r="G706" s="16"/>
      <c r="H706" s="23"/>
      <c r="I706" s="28"/>
      <c r="J706" s="28">
        <f t="shared" si="16"/>
        <v>0</v>
      </c>
    </row>
    <row r="707" spans="1:10" ht="24.95" customHeight="1">
      <c r="A707" s="45" t="s">
        <v>245</v>
      </c>
      <c r="B707" s="10"/>
      <c r="C707" s="9" t="s">
        <v>86</v>
      </c>
      <c r="D707" s="10"/>
      <c r="E707" s="10"/>
      <c r="F707" s="10"/>
      <c r="G707" s="10"/>
      <c r="H707" s="23">
        <v>0</v>
      </c>
      <c r="I707" s="28"/>
      <c r="J707" s="28">
        <f>SUM(J708:J710)</f>
        <v>0</v>
      </c>
    </row>
    <row r="708" spans="1:10" s="2" customFormat="1">
      <c r="A708" s="11"/>
      <c r="B708" s="12"/>
      <c r="C708" s="13"/>
      <c r="D708" s="14"/>
      <c r="E708" s="14"/>
      <c r="F708" s="15"/>
      <c r="G708" s="15"/>
      <c r="H708" s="24"/>
      <c r="I708" s="28"/>
      <c r="J708" s="28">
        <f t="shared" ref="J708:J723" si="17">H708*I708</f>
        <v>0</v>
      </c>
    </row>
    <row r="709" spans="1:10" s="2" customFormat="1">
      <c r="A709" s="11"/>
      <c r="B709" s="12"/>
      <c r="C709" s="13"/>
      <c r="D709" s="14"/>
      <c r="E709" s="14"/>
      <c r="F709" s="15"/>
      <c r="G709" s="15"/>
      <c r="H709" s="24"/>
      <c r="I709" s="28"/>
      <c r="J709" s="28">
        <f t="shared" si="17"/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7"/>
        <v>0</v>
      </c>
    </row>
    <row r="711" spans="1:10" s="2" customFormat="1" ht="15.75">
      <c r="A711" s="32" t="s">
        <v>91</v>
      </c>
      <c r="B711" s="33"/>
      <c r="C711" s="34"/>
      <c r="D711" s="35"/>
      <c r="E711" s="35"/>
      <c r="F711" s="36"/>
      <c r="G711" s="36"/>
      <c r="H711" s="37"/>
      <c r="I711" s="38"/>
      <c r="J711" s="28"/>
    </row>
    <row r="712" spans="1:10" ht="24.95" customHeight="1">
      <c r="A712" s="41" t="s">
        <v>282</v>
      </c>
      <c r="B712" s="40"/>
      <c r="C712" s="42"/>
      <c r="D712" s="42"/>
      <c r="E712" s="42"/>
      <c r="F712" s="42"/>
      <c r="G712" s="42"/>
      <c r="H712" s="43"/>
      <c r="I712" s="44"/>
      <c r="J712" s="28"/>
    </row>
    <row r="713" spans="1:10" ht="24.95" customHeight="1">
      <c r="A713" s="45" t="s">
        <v>13</v>
      </c>
      <c r="B713" s="10"/>
      <c r="C713" s="9" t="s">
        <v>93</v>
      </c>
      <c r="D713" s="10"/>
      <c r="E713" s="10"/>
      <c r="F713" s="10"/>
      <c r="G713" s="10"/>
      <c r="H713" s="23">
        <v>0</v>
      </c>
      <c r="I713" s="28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7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7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7"/>
        <v>0</v>
      </c>
    </row>
    <row r="717" spans="1:10" ht="24.95" customHeight="1">
      <c r="A717" s="45" t="s">
        <v>94</v>
      </c>
      <c r="B717" s="10"/>
      <c r="C717" s="9" t="s">
        <v>95</v>
      </c>
      <c r="D717" s="10"/>
      <c r="E717" s="10"/>
      <c r="F717" s="10"/>
      <c r="G717" s="10"/>
      <c r="H717" s="23">
        <v>0</v>
      </c>
      <c r="I717" s="28"/>
      <c r="J717" s="28">
        <f>SUM(J718:J720)</f>
        <v>401.45</v>
      </c>
    </row>
    <row r="718" spans="1:10" s="2" customFormat="1" ht="22.5">
      <c r="A718" s="11"/>
      <c r="B718" s="12"/>
      <c r="C718" s="13" t="s">
        <v>283</v>
      </c>
      <c r="D718" s="14" t="s">
        <v>249</v>
      </c>
      <c r="E718" s="14" t="s">
        <v>284</v>
      </c>
      <c r="F718" s="15" t="s">
        <v>43</v>
      </c>
      <c r="G718" s="15" t="s">
        <v>184</v>
      </c>
      <c r="H718" s="24">
        <v>31</v>
      </c>
      <c r="I718" s="28">
        <v>12.95</v>
      </c>
      <c r="J718" s="28">
        <v>401.45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7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7"/>
        <v>0</v>
      </c>
    </row>
    <row r="721" spans="1:10" ht="24.95" customHeight="1">
      <c r="A721" s="45" t="s">
        <v>96</v>
      </c>
      <c r="B721" s="10"/>
      <c r="C721" s="9" t="s">
        <v>97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 s="2" customFormat="1">
      <c r="A722" s="11"/>
      <c r="B722" s="12"/>
      <c r="C722" s="13"/>
      <c r="D722" s="14"/>
      <c r="E722" s="14"/>
      <c r="F722" s="15"/>
      <c r="G722" s="15"/>
      <c r="H722" s="24"/>
      <c r="I722" s="28"/>
      <c r="J722" s="28">
        <f t="shared" si="17"/>
        <v>0</v>
      </c>
    </row>
    <row r="723" spans="1:10" s="2" customFormat="1">
      <c r="A723" s="11"/>
      <c r="B723" s="12"/>
      <c r="C723" s="13"/>
      <c r="D723" s="14"/>
      <c r="E723" s="14"/>
      <c r="F723" s="15"/>
      <c r="G723" s="15"/>
      <c r="H723" s="24"/>
      <c r="I723" s="28"/>
      <c r="J723" s="28">
        <f t="shared" si="17"/>
        <v>0</v>
      </c>
    </row>
    <row r="724" spans="1:10" s="2" customFormat="1">
      <c r="A724" s="11"/>
      <c r="B724" s="12"/>
      <c r="C724" s="13"/>
      <c r="D724" s="14"/>
      <c r="E724" s="14"/>
      <c r="F724" s="15"/>
      <c r="G724" s="15"/>
      <c r="H724" s="24"/>
      <c r="I724" s="28"/>
      <c r="J724" s="28">
        <f t="shared" ref="J724:J764" si="18">H724*I724</f>
        <v>0</v>
      </c>
    </row>
    <row r="725" spans="1:10" ht="24.95" customHeight="1">
      <c r="A725" s="45" t="s">
        <v>104</v>
      </c>
      <c r="B725" s="10"/>
      <c r="C725" s="9" t="s">
        <v>28</v>
      </c>
      <c r="D725" s="10"/>
      <c r="E725" s="10"/>
      <c r="F725" s="10"/>
      <c r="G725" s="10"/>
      <c r="H725" s="23">
        <v>0</v>
      </c>
      <c r="I725" s="28"/>
      <c r="J725" s="28">
        <f>SUM(J726:J728)</f>
        <v>0</v>
      </c>
    </row>
    <row r="726" spans="1:10">
      <c r="A726" s="11"/>
      <c r="B726" s="16"/>
      <c r="C726" s="17"/>
      <c r="D726" s="17"/>
      <c r="E726" s="17"/>
      <c r="F726" s="16"/>
      <c r="G726" s="16"/>
      <c r="H726" s="23"/>
      <c r="I726" s="28"/>
      <c r="J726" s="28">
        <f t="shared" si="18"/>
        <v>0</v>
      </c>
    </row>
    <row r="727" spans="1:10">
      <c r="A727" s="11"/>
      <c r="B727" s="16"/>
      <c r="C727" s="17"/>
      <c r="D727" s="17"/>
      <c r="E727" s="17"/>
      <c r="F727" s="16"/>
      <c r="G727" s="16"/>
      <c r="H727" s="23"/>
      <c r="I727" s="28"/>
      <c r="J727" s="28">
        <f t="shared" si="18"/>
        <v>0</v>
      </c>
    </row>
    <row r="728" spans="1:10">
      <c r="A728" s="11"/>
      <c r="B728" s="16"/>
      <c r="C728" s="17"/>
      <c r="D728" s="17"/>
      <c r="E728" s="17"/>
      <c r="F728" s="16"/>
      <c r="G728" s="16"/>
      <c r="H728" s="23"/>
      <c r="I728" s="28"/>
      <c r="J728" s="28">
        <f t="shared" si="18"/>
        <v>0</v>
      </c>
    </row>
    <row r="729" spans="1:10" ht="24.95" customHeight="1">
      <c r="A729" s="45" t="s">
        <v>39</v>
      </c>
      <c r="B729" s="10"/>
      <c r="C729" s="9" t="s">
        <v>285</v>
      </c>
      <c r="D729" s="10"/>
      <c r="E729" s="10"/>
      <c r="F729" s="10"/>
      <c r="G729" s="10"/>
      <c r="H729" s="23">
        <v>0</v>
      </c>
      <c r="I729" s="28"/>
      <c r="J729" s="28">
        <f>SUM(J730:J732)</f>
        <v>385.69</v>
      </c>
    </row>
    <row r="730" spans="1:10" s="2" customFormat="1" ht="22.5">
      <c r="A730" s="11"/>
      <c r="B730" s="12"/>
      <c r="C730" s="13" t="s">
        <v>286</v>
      </c>
      <c r="D730" s="14" t="s">
        <v>287</v>
      </c>
      <c r="E730" s="14" t="s">
        <v>17</v>
      </c>
      <c r="F730" s="15" t="s">
        <v>43</v>
      </c>
      <c r="G730" s="15" t="s">
        <v>184</v>
      </c>
      <c r="H730" s="24">
        <v>30</v>
      </c>
      <c r="I730" s="28">
        <v>12.38</v>
      </c>
      <c r="J730" s="28">
        <v>371.4</v>
      </c>
    </row>
    <row r="731" spans="1:10" s="2" customFormat="1" ht="33.75">
      <c r="A731" s="11"/>
      <c r="B731" s="12"/>
      <c r="C731" s="13" t="s">
        <v>288</v>
      </c>
      <c r="D731" s="14" t="s">
        <v>289</v>
      </c>
      <c r="E731" s="14" t="s">
        <v>255</v>
      </c>
      <c r="F731" s="15" t="s">
        <v>43</v>
      </c>
      <c r="G731" s="15" t="s">
        <v>184</v>
      </c>
      <c r="H731" s="24">
        <v>1</v>
      </c>
      <c r="I731" s="28">
        <v>14.29</v>
      </c>
      <c r="J731" s="28">
        <v>14.29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8"/>
        <v>0</v>
      </c>
    </row>
    <row r="733" spans="1:10" ht="24.95" customHeight="1">
      <c r="A733" s="45" t="s">
        <v>41</v>
      </c>
      <c r="B733" s="10"/>
      <c r="C733" s="9" t="s">
        <v>290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 s="2" customFormat="1">
      <c r="A736" s="11"/>
      <c r="B736" s="12"/>
      <c r="C736" s="13"/>
      <c r="D736" s="14"/>
      <c r="E736" s="14"/>
      <c r="F736" s="15"/>
      <c r="G736" s="15"/>
      <c r="H736" s="24"/>
      <c r="I736" s="28"/>
      <c r="J736" s="28">
        <f t="shared" si="18"/>
        <v>0</v>
      </c>
    </row>
    <row r="737" spans="1:10" ht="24.95" customHeight="1">
      <c r="A737" s="45" t="s">
        <v>43</v>
      </c>
      <c r="B737" s="10"/>
      <c r="C737" s="9" t="s">
        <v>291</v>
      </c>
      <c r="D737" s="10"/>
      <c r="E737" s="10"/>
      <c r="F737" s="10"/>
      <c r="G737" s="10"/>
      <c r="H737" s="23">
        <v>0</v>
      </c>
      <c r="I737" s="28"/>
      <c r="J737" s="28">
        <f>SUM(J738:J740)</f>
        <v>125.73</v>
      </c>
    </row>
    <row r="738" spans="1:10" ht="22.5">
      <c r="A738" s="11"/>
      <c r="B738" s="16"/>
      <c r="C738" s="17" t="s">
        <v>292</v>
      </c>
      <c r="D738" s="17" t="s">
        <v>259</v>
      </c>
      <c r="E738" s="17" t="s">
        <v>17</v>
      </c>
      <c r="F738" s="16">
        <v>7</v>
      </c>
      <c r="G738" s="16" t="s">
        <v>293</v>
      </c>
      <c r="H738" s="23">
        <v>11</v>
      </c>
      <c r="I738" s="28">
        <v>11.43</v>
      </c>
      <c r="J738" s="28">
        <v>125.73</v>
      </c>
    </row>
    <row r="739" spans="1:10">
      <c r="A739" s="11"/>
      <c r="B739" s="16"/>
      <c r="C739" s="17"/>
      <c r="D739" s="17"/>
      <c r="E739" s="17"/>
      <c r="F739" s="16"/>
      <c r="G739" s="16"/>
      <c r="H739" s="23"/>
      <c r="I739" s="28"/>
      <c r="J739" s="28">
        <f t="shared" si="18"/>
        <v>0</v>
      </c>
    </row>
    <row r="740" spans="1:10">
      <c r="A740" s="11"/>
      <c r="B740" s="16"/>
      <c r="C740" s="17"/>
      <c r="D740" s="17"/>
      <c r="E740" s="17"/>
      <c r="F740" s="16"/>
      <c r="G740" s="16"/>
      <c r="H740" s="23"/>
      <c r="I740" s="28"/>
      <c r="J740" s="28">
        <f t="shared" si="18"/>
        <v>0</v>
      </c>
    </row>
    <row r="741" spans="1:10" ht="24.95" customHeight="1">
      <c r="A741" s="45" t="s">
        <v>49</v>
      </c>
      <c r="B741" s="10"/>
      <c r="C741" s="9" t="s">
        <v>294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 s="2" customFormat="1">
      <c r="A742" s="11"/>
      <c r="B742" s="12"/>
      <c r="C742" s="13"/>
      <c r="D742" s="14"/>
      <c r="E742" s="14"/>
      <c r="F742" s="15"/>
      <c r="G742" s="15"/>
      <c r="H742" s="24"/>
      <c r="I742" s="28"/>
      <c r="J742" s="28">
        <f t="shared" si="18"/>
        <v>0</v>
      </c>
    </row>
    <row r="743" spans="1:10" s="2" customFormat="1">
      <c r="A743" s="11"/>
      <c r="B743" s="12"/>
      <c r="C743" s="13"/>
      <c r="D743" s="14"/>
      <c r="E743" s="14"/>
      <c r="F743" s="15"/>
      <c r="G743" s="15"/>
      <c r="H743" s="24"/>
      <c r="I743" s="28"/>
      <c r="J743" s="28">
        <f t="shared" si="18"/>
        <v>0</v>
      </c>
    </row>
    <row r="744" spans="1:10" s="2" customFormat="1">
      <c r="A744" s="11"/>
      <c r="B744" s="12"/>
      <c r="C744" s="13"/>
      <c r="D744" s="14"/>
      <c r="E744" s="14"/>
      <c r="F744" s="15"/>
      <c r="G744" s="15"/>
      <c r="H744" s="24"/>
      <c r="I744" s="28"/>
      <c r="J744" s="28">
        <f t="shared" si="18"/>
        <v>0</v>
      </c>
    </row>
    <row r="745" spans="1:10" ht="24.95" customHeight="1">
      <c r="A745" s="45" t="s">
        <v>51</v>
      </c>
      <c r="B745" s="10"/>
      <c r="C745" s="9" t="s">
        <v>295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>
      <c r="A746" s="11"/>
      <c r="B746" s="16"/>
      <c r="C746" s="17"/>
      <c r="D746" s="17"/>
      <c r="E746" s="17"/>
      <c r="F746" s="16"/>
      <c r="G746" s="16"/>
      <c r="H746" s="23"/>
      <c r="I746" s="28"/>
      <c r="J746" s="28">
        <f t="shared" si="18"/>
        <v>0</v>
      </c>
    </row>
    <row r="747" spans="1:10">
      <c r="A747" s="11"/>
      <c r="B747" s="16"/>
      <c r="C747" s="17"/>
      <c r="D747" s="17"/>
      <c r="E747" s="17"/>
      <c r="F747" s="16"/>
      <c r="G747" s="16"/>
      <c r="H747" s="23"/>
      <c r="I747" s="28"/>
      <c r="J747" s="28">
        <f t="shared" si="18"/>
        <v>0</v>
      </c>
    </row>
    <row r="748" spans="1:10">
      <c r="A748" s="11"/>
      <c r="B748" s="16"/>
      <c r="C748" s="17"/>
      <c r="D748" s="17"/>
      <c r="E748" s="17"/>
      <c r="F748" s="16"/>
      <c r="G748" s="16"/>
      <c r="H748" s="23"/>
      <c r="I748" s="28"/>
      <c r="J748" s="28">
        <f t="shared" si="18"/>
        <v>0</v>
      </c>
    </row>
    <row r="749" spans="1:10" ht="24.95" customHeight="1">
      <c r="A749" s="45" t="s">
        <v>55</v>
      </c>
      <c r="B749" s="10"/>
      <c r="C749" s="9" t="s">
        <v>296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 s="2" customFormat="1">
      <c r="A750" s="11"/>
      <c r="B750" s="12"/>
      <c r="C750" s="13"/>
      <c r="D750" s="14"/>
      <c r="E750" s="14"/>
      <c r="F750" s="15"/>
      <c r="G750" s="15"/>
      <c r="H750" s="24"/>
      <c r="I750" s="28"/>
      <c r="J750" s="28">
        <f t="shared" si="18"/>
        <v>0</v>
      </c>
    </row>
    <row r="751" spans="1:10" s="2" customFormat="1">
      <c r="A751" s="11"/>
      <c r="B751" s="12"/>
      <c r="C751" s="13"/>
      <c r="D751" s="14"/>
      <c r="E751" s="14"/>
      <c r="F751" s="15"/>
      <c r="G751" s="15"/>
      <c r="H751" s="24"/>
      <c r="I751" s="28"/>
      <c r="J751" s="28"/>
    </row>
    <row r="752" spans="1:10" s="2" customFormat="1">
      <c r="A752" s="11"/>
      <c r="B752" s="12"/>
      <c r="C752" s="13"/>
      <c r="D752" s="14"/>
      <c r="E752" s="14"/>
      <c r="F752" s="15"/>
      <c r="G752" s="15"/>
      <c r="H752" s="24"/>
      <c r="I752" s="28"/>
      <c r="J752" s="28">
        <f t="shared" si="18"/>
        <v>0</v>
      </c>
    </row>
    <row r="753" spans="1:10" ht="24.95" customHeight="1">
      <c r="A753" s="45" t="s">
        <v>57</v>
      </c>
      <c r="B753" s="10"/>
      <c r="C753" s="9" t="s">
        <v>297</v>
      </c>
      <c r="D753" s="10"/>
      <c r="E753" s="10"/>
      <c r="F753" s="10"/>
      <c r="G753" s="10"/>
      <c r="H753" s="23">
        <v>0</v>
      </c>
      <c r="I753" s="28"/>
      <c r="J753" s="28">
        <f>SUM(J754:J756)</f>
        <v>0</v>
      </c>
    </row>
    <row r="754" spans="1:10">
      <c r="A754" s="11"/>
      <c r="B754" s="16"/>
      <c r="C754" s="17"/>
      <c r="D754" s="17"/>
      <c r="E754" s="17"/>
      <c r="F754" s="16"/>
      <c r="G754" s="16"/>
      <c r="H754" s="23"/>
      <c r="I754" s="28"/>
      <c r="J754" s="28">
        <f t="shared" si="18"/>
        <v>0</v>
      </c>
    </row>
    <row r="755" spans="1:10">
      <c r="A755" s="11"/>
      <c r="B755" s="16"/>
      <c r="C755" s="17"/>
      <c r="D755" s="17"/>
      <c r="E755" s="17"/>
      <c r="F755" s="16"/>
      <c r="G755" s="16"/>
      <c r="H755" s="23"/>
      <c r="I755" s="28"/>
      <c r="J755" s="28"/>
    </row>
    <row r="756" spans="1:10">
      <c r="A756" s="11"/>
      <c r="B756" s="16"/>
      <c r="C756" s="17"/>
      <c r="D756" s="17"/>
      <c r="E756" s="17"/>
      <c r="F756" s="16"/>
      <c r="G756" s="16"/>
      <c r="H756" s="23"/>
      <c r="I756" s="28"/>
      <c r="J756" s="28">
        <f t="shared" si="18"/>
        <v>0</v>
      </c>
    </row>
    <row r="757" spans="1:10" ht="24.95" customHeight="1">
      <c r="A757" s="45" t="s">
        <v>59</v>
      </c>
      <c r="B757" s="10"/>
      <c r="C757" s="9" t="s">
        <v>44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 s="2" customFormat="1">
      <c r="A758" s="11"/>
      <c r="B758" s="12"/>
      <c r="C758" s="13"/>
      <c r="D758" s="14"/>
      <c r="E758" s="14"/>
      <c r="F758" s="15"/>
      <c r="G758" s="15"/>
      <c r="H758" s="24"/>
      <c r="I758" s="28"/>
      <c r="J758" s="28">
        <f t="shared" si="18"/>
        <v>0</v>
      </c>
    </row>
    <row r="759" spans="1:10" s="2" customFormat="1">
      <c r="A759" s="11"/>
      <c r="B759" s="12"/>
      <c r="C759" s="13"/>
      <c r="D759" s="14"/>
      <c r="E759" s="14"/>
      <c r="F759" s="15"/>
      <c r="G759" s="15"/>
      <c r="H759" s="24"/>
      <c r="I759" s="28"/>
      <c r="J759" s="28">
        <f t="shared" si="18"/>
        <v>0</v>
      </c>
    </row>
    <row r="760" spans="1:10" s="2" customFormat="1">
      <c r="A760" s="11"/>
      <c r="B760" s="12"/>
      <c r="C760" s="13"/>
      <c r="D760" s="14"/>
      <c r="E760" s="14"/>
      <c r="F760" s="15"/>
      <c r="G760" s="15"/>
      <c r="H760" s="24"/>
      <c r="I760" s="28"/>
      <c r="J760" s="28">
        <f t="shared" si="18"/>
        <v>0</v>
      </c>
    </row>
    <row r="761" spans="1:10" ht="24.95" customHeight="1">
      <c r="A761" s="45" t="s">
        <v>64</v>
      </c>
      <c r="B761" s="10"/>
      <c r="C761" s="9" t="s">
        <v>50</v>
      </c>
      <c r="D761" s="10"/>
      <c r="E761" s="10"/>
      <c r="F761" s="10"/>
      <c r="G761" s="10"/>
      <c r="H761" s="23">
        <v>0</v>
      </c>
      <c r="I761" s="28"/>
      <c r="J761" s="28">
        <f>SUM(J762:J764)</f>
        <v>0</v>
      </c>
    </row>
    <row r="762" spans="1:10">
      <c r="A762" s="11"/>
      <c r="B762" s="16"/>
      <c r="C762" s="17"/>
      <c r="D762" s="17"/>
      <c r="E762" s="17"/>
      <c r="F762" s="16"/>
      <c r="G762" s="16"/>
      <c r="H762" s="23"/>
      <c r="I762" s="28"/>
      <c r="J762" s="28">
        <f t="shared" si="18"/>
        <v>0</v>
      </c>
    </row>
    <row r="763" spans="1:10">
      <c r="A763" s="11"/>
      <c r="B763" s="16"/>
      <c r="C763" s="17"/>
      <c r="D763" s="17"/>
      <c r="E763" s="17"/>
      <c r="F763" s="16"/>
      <c r="G763" s="16"/>
      <c r="H763" s="23"/>
      <c r="I763" s="28"/>
      <c r="J763" s="28"/>
    </row>
    <row r="764" spans="1:10">
      <c r="A764" s="11"/>
      <c r="B764" s="16"/>
      <c r="C764" s="17"/>
      <c r="D764" s="17"/>
      <c r="E764" s="17"/>
      <c r="F764" s="16"/>
      <c r="G764" s="16"/>
      <c r="H764" s="23"/>
      <c r="I764" s="28"/>
      <c r="J764" s="28">
        <f t="shared" si="18"/>
        <v>0</v>
      </c>
    </row>
    <row r="765" spans="1:10" ht="24.6" customHeight="1">
      <c r="A765" s="45" t="s">
        <v>69</v>
      </c>
      <c r="B765" s="10"/>
      <c r="C765" s="9" t="s">
        <v>298</v>
      </c>
      <c r="D765" s="10"/>
      <c r="E765" s="10"/>
      <c r="F765" s="10"/>
      <c r="G765" s="10"/>
      <c r="H765" s="23">
        <v>0</v>
      </c>
      <c r="I765" s="28"/>
      <c r="J765" s="28">
        <f>SUM(J766:J768)</f>
        <v>388.5</v>
      </c>
    </row>
    <row r="766" spans="1:10" s="2" customFormat="1" ht="33.75">
      <c r="A766" s="11"/>
      <c r="B766" s="12"/>
      <c r="C766" s="13" t="s">
        <v>299</v>
      </c>
      <c r="D766" s="14" t="s">
        <v>300</v>
      </c>
      <c r="E766" s="14" t="s">
        <v>17</v>
      </c>
      <c r="F766" s="15" t="s">
        <v>43</v>
      </c>
      <c r="G766" s="15" t="s">
        <v>301</v>
      </c>
      <c r="H766" s="24">
        <v>30</v>
      </c>
      <c r="I766" s="28">
        <v>12.95</v>
      </c>
      <c r="J766" s="28">
        <v>388.5</v>
      </c>
    </row>
    <row r="767" spans="1:10" s="2" customFormat="1">
      <c r="A767" s="11"/>
      <c r="B767" s="12"/>
      <c r="C767" s="13"/>
      <c r="D767" s="14"/>
      <c r="E767" s="14"/>
      <c r="F767" s="15"/>
      <c r="G767" s="15"/>
      <c r="H767" s="24"/>
      <c r="I767" s="28"/>
      <c r="J767" s="28">
        <f t="shared" ref="J767:J816" si="19">H767*I767</f>
        <v>0</v>
      </c>
    </row>
    <row r="768" spans="1:10" s="2" customFormat="1">
      <c r="A768" s="11"/>
      <c r="B768" s="12"/>
      <c r="C768" s="13"/>
      <c r="D768" s="14"/>
      <c r="E768" s="14"/>
      <c r="F768" s="15"/>
      <c r="G768" s="15"/>
      <c r="H768" s="24"/>
      <c r="I768" s="28"/>
      <c r="J768" s="28">
        <f t="shared" si="19"/>
        <v>0</v>
      </c>
    </row>
    <row r="769" spans="1:10" ht="24.95" customHeight="1">
      <c r="A769" s="45" t="s">
        <v>71</v>
      </c>
      <c r="B769" s="10"/>
      <c r="C769" s="9" t="s">
        <v>302</v>
      </c>
      <c r="D769" s="10"/>
      <c r="E769" s="10"/>
      <c r="F769" s="10"/>
      <c r="G769" s="10"/>
      <c r="H769" s="23">
        <v>0</v>
      </c>
      <c r="I769" s="28"/>
      <c r="J769" s="28">
        <f>SUM(J770:J772)</f>
        <v>14.29</v>
      </c>
    </row>
    <row r="770" spans="1:10" ht="33.75">
      <c r="A770" s="11"/>
      <c r="B770" s="16"/>
      <c r="C770" s="17" t="s">
        <v>303</v>
      </c>
      <c r="D770" s="17" t="s">
        <v>209</v>
      </c>
      <c r="E770" s="17" t="s">
        <v>255</v>
      </c>
      <c r="F770" s="16">
        <v>7</v>
      </c>
      <c r="G770" s="16" t="s">
        <v>301</v>
      </c>
      <c r="H770" s="23">
        <v>1</v>
      </c>
      <c r="I770" s="28">
        <v>14.29</v>
      </c>
      <c r="J770" s="28">
        <v>14.29</v>
      </c>
    </row>
    <row r="771" spans="1:10">
      <c r="A771" s="11"/>
      <c r="B771" s="16"/>
      <c r="C771" s="17"/>
      <c r="D771" s="17"/>
      <c r="E771" s="17"/>
      <c r="F771" s="16"/>
      <c r="G771" s="16"/>
      <c r="H771" s="23"/>
      <c r="I771" s="28"/>
      <c r="J771" s="28"/>
    </row>
    <row r="772" spans="1:10">
      <c r="A772" s="11"/>
      <c r="B772" s="16"/>
      <c r="C772" s="17"/>
      <c r="D772" s="17"/>
      <c r="E772" s="17"/>
      <c r="F772" s="16"/>
      <c r="G772" s="16"/>
      <c r="H772" s="23"/>
      <c r="I772" s="28"/>
      <c r="J772" s="28">
        <f t="shared" si="19"/>
        <v>0</v>
      </c>
    </row>
    <row r="773" spans="1:10" ht="24.95" customHeight="1">
      <c r="A773" s="45" t="s">
        <v>73</v>
      </c>
      <c r="B773" s="10"/>
      <c r="C773" s="9" t="s">
        <v>304</v>
      </c>
      <c r="D773" s="10"/>
      <c r="E773" s="10"/>
      <c r="F773" s="10"/>
      <c r="G773" s="10"/>
      <c r="H773" s="23">
        <v>0</v>
      </c>
      <c r="I773" s="28"/>
      <c r="J773" s="28">
        <f>SUM(J774:J776)</f>
        <v>354.33</v>
      </c>
    </row>
    <row r="774" spans="1:10" s="2" customFormat="1" ht="33.75">
      <c r="A774" s="11"/>
      <c r="B774" s="12"/>
      <c r="C774" s="13" t="s">
        <v>305</v>
      </c>
      <c r="D774" s="14" t="s">
        <v>306</v>
      </c>
      <c r="E774" s="14" t="s">
        <v>17</v>
      </c>
      <c r="F774" s="15" t="s">
        <v>43</v>
      </c>
      <c r="G774" s="15" t="s">
        <v>307</v>
      </c>
      <c r="H774" s="24">
        <v>31</v>
      </c>
      <c r="I774" s="28">
        <v>11.43</v>
      </c>
      <c r="J774" s="28">
        <v>354.33</v>
      </c>
    </row>
    <row r="775" spans="1:10" s="2" customFormat="1">
      <c r="A775" s="11"/>
      <c r="B775" s="12"/>
      <c r="C775" s="13"/>
      <c r="D775" s="14"/>
      <c r="E775" s="14"/>
      <c r="F775" s="15"/>
      <c r="G775" s="15"/>
      <c r="H775" s="24"/>
      <c r="I775" s="28"/>
      <c r="J775" s="28">
        <f t="shared" si="19"/>
        <v>0</v>
      </c>
    </row>
    <row r="776" spans="1:10" s="2" customFormat="1" ht="10.9" customHeight="1">
      <c r="A776" s="11"/>
      <c r="B776" s="12"/>
      <c r="C776" s="13"/>
      <c r="D776" s="14"/>
      <c r="E776" s="14"/>
      <c r="F776" s="15"/>
      <c r="G776" s="15"/>
      <c r="H776" s="24"/>
      <c r="I776" s="28"/>
      <c r="J776" s="28">
        <f t="shared" si="19"/>
        <v>0</v>
      </c>
    </row>
    <row r="777" spans="1:10" ht="24.95" customHeight="1">
      <c r="A777" s="45" t="s">
        <v>75</v>
      </c>
      <c r="B777" s="10"/>
      <c r="C777" s="9" t="s">
        <v>308</v>
      </c>
      <c r="D777" s="10"/>
      <c r="E777" s="10"/>
      <c r="F777" s="10"/>
      <c r="G777" s="10"/>
      <c r="H777" s="23">
        <v>0</v>
      </c>
      <c r="I777" s="28"/>
      <c r="J777" s="28">
        <f>SUM(J778:J780)</f>
        <v>0</v>
      </c>
    </row>
    <row r="778" spans="1:10">
      <c r="A778" s="11"/>
      <c r="B778" s="16"/>
      <c r="C778" s="17"/>
      <c r="D778" s="17"/>
      <c r="E778" s="17"/>
      <c r="F778" s="16"/>
      <c r="G778" s="16"/>
      <c r="H778" s="23"/>
      <c r="I778" s="28"/>
      <c r="J778" s="28">
        <f t="shared" si="19"/>
        <v>0</v>
      </c>
    </row>
    <row r="779" spans="1:10">
      <c r="A779" s="11"/>
      <c r="B779" s="16"/>
      <c r="C779" s="17"/>
      <c r="D779" s="17"/>
      <c r="E779" s="17"/>
      <c r="F779" s="16"/>
      <c r="G779" s="16"/>
      <c r="H779" s="23"/>
      <c r="I779" s="28"/>
      <c r="J779" s="28"/>
    </row>
    <row r="780" spans="1:10">
      <c r="A780" s="11"/>
      <c r="B780" s="16"/>
      <c r="C780" s="17"/>
      <c r="D780" s="17"/>
      <c r="E780" s="17"/>
      <c r="F780" s="16"/>
      <c r="G780" s="16"/>
      <c r="H780" s="23"/>
      <c r="I780" s="28"/>
      <c r="J780" s="28">
        <f t="shared" si="19"/>
        <v>0</v>
      </c>
    </row>
    <row r="781" spans="1:10" ht="24.95" customHeight="1">
      <c r="A781" s="45" t="s">
        <v>77</v>
      </c>
      <c r="B781" s="10"/>
      <c r="C781" s="9" t="s">
        <v>309</v>
      </c>
      <c r="D781" s="10"/>
      <c r="E781" s="10"/>
      <c r="F781" s="10"/>
      <c r="G781" s="10"/>
      <c r="H781" s="23">
        <v>0</v>
      </c>
      <c r="I781" s="28"/>
      <c r="J781" s="28">
        <f>SUM(J782:J784)</f>
        <v>388.5</v>
      </c>
    </row>
    <row r="782" spans="1:10" s="2" customFormat="1" ht="22.5">
      <c r="A782" s="11"/>
      <c r="B782" s="12"/>
      <c r="C782" s="13" t="s">
        <v>310</v>
      </c>
      <c r="D782" s="14" t="s">
        <v>311</v>
      </c>
      <c r="E782" s="14" t="s">
        <v>17</v>
      </c>
      <c r="F782" s="15" t="s">
        <v>43</v>
      </c>
      <c r="G782" s="15" t="s">
        <v>301</v>
      </c>
      <c r="H782" s="24">
        <v>30</v>
      </c>
      <c r="I782" s="28">
        <v>12.95</v>
      </c>
      <c r="J782" s="28">
        <v>388.5</v>
      </c>
    </row>
    <row r="783" spans="1:10" s="2" customFormat="1">
      <c r="A783" s="11"/>
      <c r="B783" s="12"/>
      <c r="C783" s="13"/>
      <c r="D783" s="14"/>
      <c r="E783" s="14"/>
      <c r="F783" s="15"/>
      <c r="G783" s="15"/>
      <c r="H783" s="24"/>
      <c r="I783" s="28"/>
      <c r="J783" s="28">
        <f t="shared" si="19"/>
        <v>0</v>
      </c>
    </row>
    <row r="784" spans="1:10" s="2" customFormat="1">
      <c r="A784" s="11"/>
      <c r="B784" s="12"/>
      <c r="C784" s="13"/>
      <c r="D784" s="14"/>
      <c r="E784" s="14"/>
      <c r="F784" s="15"/>
      <c r="G784" s="15"/>
      <c r="H784" s="24"/>
      <c r="I784" s="28"/>
      <c r="J784" s="28">
        <f t="shared" si="19"/>
        <v>0</v>
      </c>
    </row>
    <row r="785" spans="1:10" ht="24.95" customHeight="1">
      <c r="A785" s="45" t="s">
        <v>79</v>
      </c>
      <c r="B785" s="10"/>
      <c r="C785" s="9" t="s">
        <v>312</v>
      </c>
      <c r="D785" s="10"/>
      <c r="E785" s="10"/>
      <c r="F785" s="10"/>
      <c r="G785" s="10"/>
      <c r="H785" s="23">
        <v>0</v>
      </c>
      <c r="I785" s="28"/>
      <c r="J785" s="28">
        <f>SUM(J786:J788)</f>
        <v>14.29</v>
      </c>
    </row>
    <row r="786" spans="1:10" ht="33.75">
      <c r="A786" s="11"/>
      <c r="B786" s="16"/>
      <c r="C786" s="17" t="s">
        <v>313</v>
      </c>
      <c r="D786" s="17" t="s">
        <v>314</v>
      </c>
      <c r="E786" s="17" t="s">
        <v>255</v>
      </c>
      <c r="F786" s="16">
        <v>7</v>
      </c>
      <c r="G786" s="16" t="s">
        <v>301</v>
      </c>
      <c r="H786" s="23">
        <v>1</v>
      </c>
      <c r="I786" s="28">
        <v>14.29</v>
      </c>
      <c r="J786" s="28">
        <v>14.29</v>
      </c>
    </row>
    <row r="787" spans="1:10">
      <c r="A787" s="11"/>
      <c r="B787" s="16"/>
      <c r="C787" s="17"/>
      <c r="D787" s="17"/>
      <c r="E787" s="17"/>
      <c r="F787" s="16"/>
      <c r="G787" s="16"/>
      <c r="H787" s="23"/>
      <c r="I787" s="28"/>
      <c r="J787" s="28"/>
    </row>
    <row r="788" spans="1:10">
      <c r="A788" s="11"/>
      <c r="B788" s="16"/>
      <c r="C788" s="17"/>
      <c r="D788" s="17"/>
      <c r="E788" s="17"/>
      <c r="F788" s="16"/>
      <c r="G788" s="16"/>
      <c r="H788" s="23"/>
      <c r="I788" s="28"/>
      <c r="J788" s="28">
        <f t="shared" si="19"/>
        <v>0</v>
      </c>
    </row>
    <row r="789" spans="1:10" ht="24.95" customHeight="1">
      <c r="A789" s="45" t="s">
        <v>81</v>
      </c>
      <c r="B789" s="10"/>
      <c r="C789" s="9" t="s">
        <v>212</v>
      </c>
      <c r="D789" s="10"/>
      <c r="E789" s="10"/>
      <c r="F789" s="10"/>
      <c r="G789" s="10"/>
      <c r="H789" s="23">
        <v>0</v>
      </c>
      <c r="I789" s="28"/>
      <c r="J789" s="28">
        <f>SUM(J790:J792)</f>
        <v>354.33</v>
      </c>
    </row>
    <row r="790" spans="1:10" s="2" customFormat="1" ht="22.5">
      <c r="A790" s="11"/>
      <c r="B790" s="12"/>
      <c r="C790" s="13" t="s">
        <v>315</v>
      </c>
      <c r="D790" s="14" t="s">
        <v>316</v>
      </c>
      <c r="E790" s="14" t="s">
        <v>17</v>
      </c>
      <c r="F790" s="15" t="s">
        <v>43</v>
      </c>
      <c r="G790" s="15" t="s">
        <v>38</v>
      </c>
      <c r="H790" s="24">
        <v>31</v>
      </c>
      <c r="I790" s="28">
        <v>11.43</v>
      </c>
      <c r="J790" s="28">
        <v>354.33</v>
      </c>
    </row>
    <row r="791" spans="1:10" s="2" customFormat="1">
      <c r="A791" s="11"/>
      <c r="B791" s="12"/>
      <c r="C791" s="13"/>
      <c r="D791" s="14"/>
      <c r="E791" s="14"/>
      <c r="F791" s="15"/>
      <c r="G791" s="15"/>
      <c r="H791" s="24"/>
      <c r="I791" s="28"/>
      <c r="J791" s="28">
        <f t="shared" si="19"/>
        <v>0</v>
      </c>
    </row>
    <row r="792" spans="1:10" s="2" customFormat="1">
      <c r="A792" s="11"/>
      <c r="B792" s="12"/>
      <c r="C792" s="13"/>
      <c r="D792" s="14"/>
      <c r="E792" s="14"/>
      <c r="F792" s="15"/>
      <c r="G792" s="15"/>
      <c r="H792" s="24"/>
      <c r="I792" s="28"/>
      <c r="J792" s="28">
        <f t="shared" si="19"/>
        <v>0</v>
      </c>
    </row>
    <row r="793" spans="1:10" ht="24.95" customHeight="1">
      <c r="A793" s="45" t="s">
        <v>83</v>
      </c>
      <c r="B793" s="10"/>
      <c r="C793" s="9" t="s">
        <v>219</v>
      </c>
      <c r="D793" s="10"/>
      <c r="E793" s="10"/>
      <c r="F793" s="10"/>
      <c r="G793" s="10"/>
      <c r="H793" s="23">
        <v>0</v>
      </c>
      <c r="I793" s="28"/>
      <c r="J793" s="28">
        <f>SUM(J794:J796)</f>
        <v>0</v>
      </c>
    </row>
    <row r="794" spans="1:10">
      <c r="A794" s="11"/>
      <c r="B794" s="16"/>
      <c r="C794" s="17"/>
      <c r="D794" s="17"/>
      <c r="E794" s="17"/>
      <c r="F794" s="16"/>
      <c r="G794" s="16"/>
      <c r="H794" s="23"/>
      <c r="I794" s="28"/>
      <c r="J794" s="28">
        <f t="shared" si="19"/>
        <v>0</v>
      </c>
    </row>
    <row r="795" spans="1:10">
      <c r="A795" s="11"/>
      <c r="B795" s="16"/>
      <c r="C795" s="17"/>
      <c r="D795" s="17"/>
      <c r="E795" s="17"/>
      <c r="F795" s="16"/>
      <c r="G795" s="16"/>
      <c r="H795" s="23"/>
      <c r="I795" s="28"/>
      <c r="J795" s="28"/>
    </row>
    <row r="796" spans="1:10">
      <c r="A796" s="11"/>
      <c r="B796" s="16"/>
      <c r="C796" s="17"/>
      <c r="D796" s="17"/>
      <c r="E796" s="17"/>
      <c r="F796" s="16"/>
      <c r="G796" s="16"/>
      <c r="H796" s="23"/>
      <c r="I796" s="28"/>
      <c r="J796" s="28">
        <f t="shared" si="19"/>
        <v>0</v>
      </c>
    </row>
    <row r="797" spans="1:10" ht="24.95" customHeight="1">
      <c r="A797" s="45" t="s">
        <v>85</v>
      </c>
      <c r="B797" s="10"/>
      <c r="C797" s="9" t="s">
        <v>220</v>
      </c>
      <c r="D797" s="10"/>
      <c r="E797" s="10"/>
      <c r="F797" s="10"/>
      <c r="G797" s="10"/>
      <c r="H797" s="23">
        <v>0</v>
      </c>
      <c r="I797" s="28"/>
      <c r="J797" s="28">
        <f>SUM(J798:J800)</f>
        <v>354.33</v>
      </c>
    </row>
    <row r="798" spans="1:10" s="2" customFormat="1" ht="33.75">
      <c r="A798" s="11"/>
      <c r="B798" s="12"/>
      <c r="C798" s="13" t="s">
        <v>317</v>
      </c>
      <c r="D798" s="14" t="s">
        <v>318</v>
      </c>
      <c r="E798" s="14" t="s">
        <v>17</v>
      </c>
      <c r="F798" s="15" t="s">
        <v>43</v>
      </c>
      <c r="G798" s="15" t="s">
        <v>38</v>
      </c>
      <c r="H798" s="24">
        <v>31</v>
      </c>
      <c r="I798" s="28">
        <v>11.43</v>
      </c>
      <c r="J798" s="28">
        <v>354.33</v>
      </c>
    </row>
    <row r="799" spans="1:10" s="2" customFormat="1">
      <c r="A799" s="11"/>
      <c r="B799" s="12"/>
      <c r="C799" s="13"/>
      <c r="D799" s="14"/>
      <c r="E799" s="14"/>
      <c r="F799" s="15"/>
      <c r="G799" s="15"/>
      <c r="H799" s="24"/>
      <c r="I799" s="28"/>
      <c r="J799" s="28">
        <f t="shared" si="19"/>
        <v>0</v>
      </c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ht="25.9" customHeight="1">
      <c r="A801" s="45" t="s">
        <v>126</v>
      </c>
      <c r="B801" s="10"/>
      <c r="C801" s="9" t="s">
        <v>227</v>
      </c>
      <c r="D801" s="10"/>
      <c r="E801" s="10"/>
      <c r="F801" s="10"/>
      <c r="G801" s="10"/>
      <c r="H801" s="23">
        <v>0</v>
      </c>
      <c r="I801" s="28"/>
      <c r="J801" s="28">
        <f>SUM(J804:J804)</f>
        <v>0</v>
      </c>
    </row>
    <row r="802" spans="1:10" ht="10.9" customHeight="1">
      <c r="A802" s="45"/>
      <c r="B802" s="10"/>
      <c r="C802" s="9"/>
      <c r="D802" s="10"/>
      <c r="E802" s="10"/>
      <c r="F802" s="10"/>
      <c r="G802" s="10"/>
      <c r="H802" s="23"/>
      <c r="I802" s="28"/>
      <c r="J802" s="28"/>
    </row>
    <row r="803" spans="1:10" ht="12" customHeight="1">
      <c r="A803" s="45"/>
      <c r="B803" s="10"/>
      <c r="C803" s="9"/>
      <c r="D803" s="10"/>
      <c r="E803" s="10"/>
      <c r="F803" s="10"/>
      <c r="G803" s="10"/>
      <c r="H803" s="23"/>
      <c r="I803" s="28"/>
      <c r="J803" s="28"/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ht="24.95" customHeight="1">
      <c r="A805" s="45" t="s">
        <v>127</v>
      </c>
      <c r="B805" s="10"/>
      <c r="C805" s="9" t="s">
        <v>58</v>
      </c>
      <c r="D805" s="10"/>
      <c r="E805" s="10"/>
      <c r="F805" s="10"/>
      <c r="G805" s="10"/>
      <c r="H805" s="23">
        <v>0</v>
      </c>
      <c r="I805" s="28"/>
      <c r="J805" s="28">
        <f>SUM(J806:J808)</f>
        <v>0</v>
      </c>
    </row>
    <row r="806" spans="1:10" s="2" customFormat="1">
      <c r="A806" s="11"/>
      <c r="B806" s="12"/>
      <c r="C806" s="13"/>
      <c r="D806" s="14"/>
      <c r="E806" s="14"/>
      <c r="F806" s="15"/>
      <c r="G806" s="15"/>
      <c r="H806" s="24"/>
      <c r="I806" s="28"/>
      <c r="J806" s="28">
        <f t="shared" si="19"/>
        <v>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ht="24.95" customHeight="1">
      <c r="A809" s="45" t="s">
        <v>128</v>
      </c>
      <c r="B809" s="10"/>
      <c r="C809" s="9" t="s">
        <v>60</v>
      </c>
      <c r="D809" s="10"/>
      <c r="E809" s="10"/>
      <c r="F809" s="10"/>
      <c r="G809" s="10"/>
      <c r="H809" s="23">
        <v>0</v>
      </c>
      <c r="I809" s="28"/>
      <c r="J809" s="28">
        <f>SUM(J810:J812)</f>
        <v>413.23</v>
      </c>
    </row>
    <row r="810" spans="1:10" s="2" customFormat="1" ht="22.5">
      <c r="A810" s="11"/>
      <c r="B810" s="12"/>
      <c r="C810" s="13" t="s">
        <v>319</v>
      </c>
      <c r="D810" s="14"/>
      <c r="E810" s="14" t="s">
        <v>171</v>
      </c>
      <c r="F810" s="15" t="s">
        <v>320</v>
      </c>
      <c r="G810" s="15" t="s">
        <v>307</v>
      </c>
      <c r="H810" s="24">
        <v>31</v>
      </c>
      <c r="I810" s="28">
        <v>13.33</v>
      </c>
      <c r="J810" s="28">
        <v>413.23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ht="24.95" customHeight="1">
      <c r="A813" s="45" t="s">
        <v>146</v>
      </c>
      <c r="B813" s="10"/>
      <c r="C813" s="9" t="s">
        <v>230</v>
      </c>
      <c r="D813" s="10"/>
      <c r="E813" s="10"/>
      <c r="F813" s="10"/>
      <c r="G813" s="10"/>
      <c r="H813" s="23">
        <v>0</v>
      </c>
      <c r="I813" s="28"/>
      <c r="J813" s="28">
        <f>SUM(J814:J816)</f>
        <v>738.11</v>
      </c>
    </row>
    <row r="814" spans="1:10" s="2" customFormat="1" ht="67.5">
      <c r="A814" s="11"/>
      <c r="B814" s="12"/>
      <c r="C814" s="13" t="s">
        <v>321</v>
      </c>
      <c r="D814" s="14" t="s">
        <v>322</v>
      </c>
      <c r="E814" s="14" t="s">
        <v>323</v>
      </c>
      <c r="F814" s="15" t="s">
        <v>43</v>
      </c>
      <c r="G814" s="15" t="s">
        <v>234</v>
      </c>
      <c r="H814" s="24">
        <v>31</v>
      </c>
      <c r="I814" s="28">
        <v>23.81</v>
      </c>
      <c r="J814" s="28">
        <v>738.11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19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19"/>
        <v>0</v>
      </c>
    </row>
    <row r="817" spans="1:10" ht="24.95" customHeight="1">
      <c r="A817" s="45" t="s">
        <v>175</v>
      </c>
      <c r="B817" s="10"/>
      <c r="C817" s="9" t="s">
        <v>235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ref="J818:J852" si="20">H818*I818</f>
        <v>0</v>
      </c>
    </row>
    <row r="819" spans="1:10" s="2" customFormat="1">
      <c r="A819" s="11"/>
      <c r="B819" s="12"/>
      <c r="C819" s="13"/>
      <c r="D819" s="14"/>
      <c r="E819" s="14"/>
      <c r="F819" s="15"/>
      <c r="G819" s="15"/>
      <c r="H819" s="24"/>
      <c r="I819" s="28"/>
      <c r="J819" s="28">
        <f t="shared" si="20"/>
        <v>0</v>
      </c>
    </row>
    <row r="820" spans="1:10" s="2" customFormat="1">
      <c r="A820" s="11"/>
      <c r="B820" s="12"/>
      <c r="C820" s="13"/>
      <c r="D820" s="14"/>
      <c r="E820" s="14"/>
      <c r="F820" s="15"/>
      <c r="G820" s="15"/>
      <c r="H820" s="24"/>
      <c r="I820" s="28"/>
      <c r="J820" s="28">
        <f t="shared" si="20"/>
        <v>0</v>
      </c>
    </row>
    <row r="821" spans="1:10" ht="24.95" customHeight="1">
      <c r="A821" s="45" t="s">
        <v>176</v>
      </c>
      <c r="B821" s="10"/>
      <c r="C821" s="9" t="s">
        <v>324</v>
      </c>
      <c r="D821" s="10"/>
      <c r="E821" s="10"/>
      <c r="F821" s="10"/>
      <c r="G821" s="10"/>
      <c r="H821" s="23">
        <v>0</v>
      </c>
      <c r="I821" s="28"/>
      <c r="J821" s="28">
        <f>SUM(J822:J824)</f>
        <v>0</v>
      </c>
    </row>
    <row r="822" spans="1:10">
      <c r="A822" s="11"/>
      <c r="B822" s="16"/>
      <c r="C822" s="17"/>
      <c r="D822" s="17"/>
      <c r="E822" s="17"/>
      <c r="F822" s="16"/>
      <c r="G822" s="16"/>
      <c r="H822" s="23"/>
      <c r="I822" s="28"/>
      <c r="J822" s="28">
        <f t="shared" si="20"/>
        <v>0</v>
      </c>
    </row>
    <row r="823" spans="1:10">
      <c r="A823" s="11"/>
      <c r="B823" s="16"/>
      <c r="C823" s="17"/>
      <c r="D823" s="17"/>
      <c r="E823" s="17"/>
      <c r="F823" s="16"/>
      <c r="G823" s="16"/>
      <c r="H823" s="23"/>
      <c r="I823" s="28"/>
      <c r="J823" s="28"/>
    </row>
    <row r="824" spans="1:10">
      <c r="A824" s="11"/>
      <c r="B824" s="16"/>
      <c r="C824" s="17"/>
      <c r="D824" s="17"/>
      <c r="E824" s="17"/>
      <c r="F824" s="16"/>
      <c r="G824" s="16"/>
      <c r="H824" s="23"/>
      <c r="I824" s="28"/>
      <c r="J824" s="28">
        <f t="shared" si="20"/>
        <v>0</v>
      </c>
    </row>
    <row r="825" spans="1:10" ht="24.95" customHeight="1">
      <c r="A825" s="45" t="s">
        <v>177</v>
      </c>
      <c r="B825" s="10"/>
      <c r="C825" s="9" t="s">
        <v>87</v>
      </c>
      <c r="D825" s="10"/>
      <c r="E825" s="10"/>
      <c r="F825" s="10"/>
      <c r="G825" s="10"/>
      <c r="H825" s="23">
        <v>0</v>
      </c>
      <c r="I825" s="28"/>
      <c r="J825" s="28">
        <f>SUM(J826:J828)</f>
        <v>251.52</v>
      </c>
    </row>
    <row r="826" spans="1:10" s="2" customFormat="1" ht="33.75">
      <c r="A826" s="11"/>
      <c r="B826" s="12"/>
      <c r="C826" s="13" t="s">
        <v>325</v>
      </c>
      <c r="D826" s="14" t="s">
        <v>278</v>
      </c>
      <c r="E826" s="14" t="s">
        <v>17</v>
      </c>
      <c r="F826" s="15" t="s">
        <v>43</v>
      </c>
      <c r="G826" s="15" t="s">
        <v>234</v>
      </c>
      <c r="H826" s="24">
        <v>24</v>
      </c>
      <c r="I826" s="28">
        <v>10.48</v>
      </c>
      <c r="J826" s="28">
        <v>251.52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>
        <f t="shared" si="20"/>
        <v>0</v>
      </c>
    </row>
    <row r="828" spans="1:10" s="2" customForma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ht="24.95" customHeight="1">
      <c r="A829" s="45" t="s">
        <v>240</v>
      </c>
      <c r="B829" s="10"/>
      <c r="C829" s="9" t="s">
        <v>65</v>
      </c>
      <c r="D829" s="10"/>
      <c r="E829" s="10"/>
      <c r="F829" s="10"/>
      <c r="G829" s="10"/>
      <c r="H829" s="23">
        <v>0</v>
      </c>
      <c r="I829" s="28"/>
      <c r="J829" s="28">
        <f>SUM(J830:J832)</f>
        <v>266.22000000000003</v>
      </c>
    </row>
    <row r="830" spans="1:10" s="2" customFormat="1" ht="33.75">
      <c r="A830" s="11"/>
      <c r="B830" s="12"/>
      <c r="C830" s="13" t="s">
        <v>326</v>
      </c>
      <c r="D830" s="14" t="s">
        <v>327</v>
      </c>
      <c r="E830" s="14" t="s">
        <v>17</v>
      </c>
      <c r="F830" s="15" t="s">
        <v>328</v>
      </c>
      <c r="G830" s="15" t="s">
        <v>281</v>
      </c>
      <c r="H830" s="24">
        <v>29</v>
      </c>
      <c r="I830" s="28">
        <v>9.18</v>
      </c>
      <c r="J830" s="28">
        <v>266.22000000000003</v>
      </c>
    </row>
    <row r="831" spans="1:10" s="2" customFormat="1">
      <c r="A831" s="11"/>
      <c r="B831" s="12"/>
      <c r="C831" s="13"/>
      <c r="D831" s="14"/>
      <c r="E831" s="14"/>
      <c r="F831" s="15"/>
      <c r="G831" s="15"/>
      <c r="H831" s="24"/>
      <c r="I831" s="28"/>
      <c r="J831" s="28"/>
    </row>
    <row r="832" spans="1:10" s="2" customFormat="1" ht="10.9" customHeigh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ht="24.95" customHeight="1">
      <c r="A833" s="45" t="s">
        <v>241</v>
      </c>
      <c r="B833" s="10"/>
      <c r="C833" s="9" t="s">
        <v>70</v>
      </c>
      <c r="D833" s="10"/>
      <c r="E833" s="10"/>
      <c r="F833" s="10"/>
      <c r="G833" s="10"/>
      <c r="H833" s="23">
        <v>0</v>
      </c>
      <c r="I833" s="28"/>
      <c r="J833" s="28">
        <f>SUM(J834:J836)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0"/>
        <v>0</v>
      </c>
    </row>
    <row r="835" spans="1:10" s="2" customFormat="1">
      <c r="A835" s="11"/>
      <c r="B835" s="16"/>
      <c r="C835" s="13"/>
      <c r="D835" s="14"/>
      <c r="E835" s="14"/>
      <c r="F835" s="15"/>
      <c r="G835" s="15"/>
      <c r="H835" s="24"/>
      <c r="I835" s="28"/>
      <c r="J835" s="28">
        <f t="shared" si="20"/>
        <v>0</v>
      </c>
    </row>
    <row r="836" spans="1:10" s="2" customFormat="1">
      <c r="A836" s="11"/>
      <c r="B836" s="12"/>
      <c r="C836" s="13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 ht="24.95" customHeight="1">
      <c r="A837" s="45" t="s">
        <v>242</v>
      </c>
      <c r="B837" s="10"/>
      <c r="C837" s="9" t="s">
        <v>72</v>
      </c>
      <c r="D837" s="10"/>
      <c r="E837" s="10"/>
      <c r="F837" s="10"/>
      <c r="G837" s="10"/>
      <c r="H837" s="23">
        <v>0</v>
      </c>
      <c r="I837" s="28"/>
      <c r="J837" s="28">
        <f>SUM(J838:J844)</f>
        <v>0</v>
      </c>
    </row>
    <row r="838" spans="1:10">
      <c r="A838" s="11"/>
      <c r="B838" s="16"/>
      <c r="C838" s="17"/>
      <c r="D838" s="17"/>
      <c r="E838" s="17"/>
      <c r="F838" s="16"/>
      <c r="G838" s="16"/>
      <c r="H838" s="23"/>
      <c r="I838" s="28"/>
      <c r="J838" s="28">
        <f t="shared" si="20"/>
        <v>0</v>
      </c>
    </row>
    <row r="839" spans="1:10">
      <c r="A839" s="11"/>
      <c r="B839" s="16"/>
      <c r="C839" s="17"/>
      <c r="D839" s="17"/>
      <c r="E839" s="17"/>
      <c r="F839" s="16"/>
      <c r="G839" s="16"/>
      <c r="H839" s="23"/>
      <c r="I839" s="28"/>
      <c r="J839" s="28">
        <f t="shared" si="20"/>
        <v>0</v>
      </c>
    </row>
    <row r="840" spans="1:10" s="2" customFormat="1">
      <c r="A840" s="11"/>
      <c r="B840" s="16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>
      <c r="A841" s="11"/>
      <c r="B841" s="16"/>
      <c r="C841" s="17"/>
      <c r="D841" s="17"/>
      <c r="E841" s="17"/>
      <c r="F841" s="16"/>
      <c r="G841" s="16"/>
      <c r="H841" s="23"/>
      <c r="I841" s="28"/>
      <c r="J841" s="28">
        <f t="shared" si="20"/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>
      <c r="A843" s="11"/>
      <c r="B843" s="12"/>
      <c r="C843" s="14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>
      <c r="A844" s="11"/>
      <c r="B844" s="12"/>
      <c r="C844" s="14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ht="24.95" customHeight="1">
      <c r="A845" s="45" t="s">
        <v>243</v>
      </c>
      <c r="B845" s="10"/>
      <c r="C845" s="9" t="s">
        <v>74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 s="2" customFormat="1">
      <c r="A846" s="11"/>
      <c r="B846" s="12"/>
      <c r="C846" s="13"/>
      <c r="D846" s="14"/>
      <c r="E846" s="14"/>
      <c r="F846" s="15"/>
      <c r="G846" s="15"/>
      <c r="H846" s="24"/>
      <c r="I846" s="28"/>
      <c r="J846" s="28">
        <f t="shared" si="20"/>
        <v>0</v>
      </c>
    </row>
    <row r="847" spans="1:10" s="2" customFormat="1" ht="12" customHeight="1">
      <c r="A847" s="11"/>
      <c r="B847" s="12"/>
      <c r="C847" s="13"/>
      <c r="D847" s="14"/>
      <c r="E847" s="14"/>
      <c r="F847" s="15"/>
      <c r="G847" s="15"/>
      <c r="H847" s="24"/>
      <c r="I847" s="28"/>
      <c r="J847" s="28">
        <f t="shared" si="20"/>
        <v>0</v>
      </c>
    </row>
    <row r="848" spans="1:10" s="2" customFormat="1" ht="10.9" customHeight="1">
      <c r="A848" s="11"/>
      <c r="B848" s="12"/>
      <c r="C848" s="13"/>
      <c r="D848" s="14"/>
      <c r="E848" s="14"/>
      <c r="F848" s="15"/>
      <c r="G848" s="15"/>
      <c r="H848" s="24"/>
      <c r="I848" s="28"/>
      <c r="J848" s="28">
        <f t="shared" si="20"/>
        <v>0</v>
      </c>
    </row>
    <row r="849" spans="1:10" ht="25.5" customHeight="1">
      <c r="A849" s="45" t="s">
        <v>244</v>
      </c>
      <c r="B849" s="10"/>
      <c r="C849" s="9" t="s">
        <v>76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>
      <c r="A850" s="11"/>
      <c r="B850" s="16"/>
      <c r="C850" s="17"/>
      <c r="D850" s="17"/>
      <c r="E850" s="17"/>
      <c r="F850" s="16"/>
      <c r="G850" s="16"/>
      <c r="H850" s="23"/>
      <c r="I850" s="28"/>
      <c r="J850" s="28">
        <f t="shared" si="20"/>
        <v>0</v>
      </c>
    </row>
    <row r="851" spans="1:10">
      <c r="A851" s="11"/>
      <c r="B851" s="16"/>
      <c r="C851" s="17"/>
      <c r="D851" s="17"/>
      <c r="E851" s="17"/>
      <c r="F851" s="16"/>
      <c r="G851" s="16"/>
      <c r="H851" s="23"/>
      <c r="I851" s="28"/>
      <c r="J851" s="28"/>
    </row>
    <row r="852" spans="1:10">
      <c r="A852" s="11"/>
      <c r="B852" s="16"/>
      <c r="C852" s="17"/>
      <c r="D852" s="17"/>
      <c r="E852" s="17"/>
      <c r="F852" s="16"/>
      <c r="G852" s="16"/>
      <c r="H852" s="23"/>
      <c r="I852" s="28"/>
      <c r="J852" s="28">
        <f t="shared" si="20"/>
        <v>0</v>
      </c>
    </row>
    <row r="853" spans="1:10" ht="24.95" customHeight="1">
      <c r="A853" s="45" t="s">
        <v>245</v>
      </c>
      <c r="B853" s="10"/>
      <c r="C853" s="9" t="s">
        <v>78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 s="2" customFormat="1">
      <c r="A854" s="11"/>
      <c r="B854" s="12"/>
      <c r="C854" s="14"/>
      <c r="D854" s="13"/>
      <c r="E854" s="14"/>
      <c r="F854" s="15"/>
      <c r="G854" s="15"/>
      <c r="H854" s="24"/>
      <c r="I854" s="28"/>
      <c r="J854" s="28">
        <f t="shared" ref="J854:J868" si="21">H854*I854</f>
        <v>0</v>
      </c>
    </row>
    <row r="855" spans="1:10" s="2" customFormat="1">
      <c r="A855" s="11"/>
      <c r="B855" s="12"/>
      <c r="C855" s="14"/>
      <c r="D855" s="13"/>
      <c r="E855" s="14"/>
      <c r="F855" s="15"/>
      <c r="G855" s="15"/>
      <c r="H855" s="24"/>
      <c r="I855" s="28"/>
      <c r="J855" s="28">
        <f t="shared" si="21"/>
        <v>0</v>
      </c>
    </row>
    <row r="856" spans="1:10" s="2" customFormat="1">
      <c r="A856" s="11"/>
      <c r="B856" s="12"/>
      <c r="C856" s="14"/>
      <c r="D856" s="13"/>
      <c r="E856" s="14"/>
      <c r="F856" s="15"/>
      <c r="G856" s="15"/>
      <c r="H856" s="24"/>
      <c r="I856" s="28"/>
      <c r="J856" s="28">
        <f t="shared" si="21"/>
        <v>0</v>
      </c>
    </row>
    <row r="857" spans="1:10" ht="24.95" customHeight="1">
      <c r="A857" s="45" t="s">
        <v>246</v>
      </c>
      <c r="B857" s="10"/>
      <c r="C857" s="9" t="s">
        <v>82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 ht="24.95" customHeight="1">
      <c r="A861" s="45" t="s">
        <v>329</v>
      </c>
      <c r="B861" s="10"/>
      <c r="C861" s="9" t="s">
        <v>84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 ht="24.95" customHeight="1">
      <c r="A865" s="45" t="s">
        <v>330</v>
      </c>
      <c r="B865" s="10"/>
      <c r="C865" s="9" t="s">
        <v>86</v>
      </c>
      <c r="D865" s="10"/>
      <c r="E865" s="10"/>
      <c r="F865" s="10"/>
      <c r="G865" s="10"/>
      <c r="H865" s="23">
        <v>0</v>
      </c>
      <c r="I865" s="28"/>
      <c r="J865" s="28">
        <f>SUM(J866:J868)</f>
        <v>0</v>
      </c>
    </row>
    <row r="866" spans="1:10">
      <c r="A866" s="11"/>
      <c r="B866" s="16"/>
      <c r="C866" s="17"/>
      <c r="D866" s="17"/>
      <c r="E866" s="17"/>
      <c r="F866" s="16"/>
      <c r="G866" s="16"/>
      <c r="H866" s="23"/>
      <c r="I866" s="28"/>
      <c r="J866" s="28">
        <f t="shared" si="21"/>
        <v>0</v>
      </c>
    </row>
    <row r="867" spans="1:10">
      <c r="A867" s="11"/>
      <c r="B867" s="16"/>
      <c r="C867" s="17"/>
      <c r="D867" s="17"/>
      <c r="E867" s="17"/>
      <c r="F867" s="16"/>
      <c r="G867" s="16"/>
      <c r="H867" s="23"/>
      <c r="I867" s="28"/>
      <c r="J867" s="28">
        <f t="shared" si="21"/>
        <v>0</v>
      </c>
    </row>
    <row r="868" spans="1:10">
      <c r="A868" s="11"/>
      <c r="B868" s="16"/>
      <c r="C868" s="17"/>
      <c r="D868" s="17"/>
      <c r="E868" s="17"/>
      <c r="F868" s="16"/>
      <c r="G868" s="16"/>
      <c r="H868" s="23"/>
      <c r="I868" s="28"/>
      <c r="J868" s="28">
        <f t="shared" si="21"/>
        <v>0</v>
      </c>
    </row>
    <row r="869" spans="1:10" s="2" customFormat="1" ht="15.75">
      <c r="A869" s="32" t="s">
        <v>91</v>
      </c>
      <c r="B869" s="33"/>
      <c r="C869" s="34"/>
      <c r="D869" s="35"/>
      <c r="E869" s="35"/>
      <c r="F869" s="36"/>
      <c r="G869" s="36"/>
      <c r="H869" s="37"/>
      <c r="I869" s="38"/>
      <c r="J869" s="28"/>
    </row>
    <row r="870" spans="1:10" ht="24.95" customHeight="1">
      <c r="A870" s="41" t="s">
        <v>331</v>
      </c>
      <c r="B870" s="40"/>
      <c r="C870" s="42"/>
      <c r="D870" s="42"/>
      <c r="E870" s="42"/>
      <c r="F870" s="42"/>
      <c r="G870" s="42"/>
      <c r="H870" s="43"/>
      <c r="I870" s="44"/>
      <c r="J870" s="28"/>
    </row>
    <row r="871" spans="1:10" ht="24.95" customHeight="1">
      <c r="A871" s="45" t="s">
        <v>13</v>
      </c>
      <c r="B871" s="10"/>
      <c r="C871" s="9" t="s">
        <v>93</v>
      </c>
      <c r="D871" s="10"/>
      <c r="E871" s="10"/>
      <c r="F871" s="10"/>
      <c r="G871" s="10"/>
      <c r="H871" s="23">
        <v>0</v>
      </c>
      <c r="I871" s="28"/>
      <c r="J871" s="28">
        <f>SUM(J872:J874)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>H872*I872</f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ref="J873:J905" si="22">H873*I873</f>
        <v>0</v>
      </c>
    </row>
    <row r="874" spans="1:10" s="2" customFormat="1">
      <c r="A874" s="11"/>
      <c r="B874" s="12"/>
      <c r="C874" s="13"/>
      <c r="D874" s="14"/>
      <c r="E874" s="14"/>
      <c r="F874" s="15"/>
      <c r="G874" s="15"/>
      <c r="H874" s="24"/>
      <c r="I874" s="28"/>
      <c r="J874" s="28">
        <f t="shared" si="22"/>
        <v>0</v>
      </c>
    </row>
    <row r="875" spans="1:10" ht="24.95" customHeight="1">
      <c r="A875" s="45" t="s">
        <v>94</v>
      </c>
      <c r="B875" s="10"/>
      <c r="C875" s="9" t="s">
        <v>95</v>
      </c>
      <c r="D875" s="10"/>
      <c r="E875" s="10"/>
      <c r="F875" s="10"/>
      <c r="G875" s="10"/>
      <c r="H875" s="23">
        <v>0</v>
      </c>
      <c r="I875" s="28"/>
      <c r="J875" s="28">
        <f>SUM(J876:J878)</f>
        <v>362.6</v>
      </c>
    </row>
    <row r="876" spans="1:10" s="2" customFormat="1" ht="22.5">
      <c r="A876" s="11"/>
      <c r="B876" s="12"/>
      <c r="C876" s="13" t="s">
        <v>332</v>
      </c>
      <c r="D876" s="14" t="s">
        <v>249</v>
      </c>
      <c r="E876" s="14" t="s">
        <v>17</v>
      </c>
      <c r="F876" s="15" t="s">
        <v>49</v>
      </c>
      <c r="G876" s="15" t="s">
        <v>333</v>
      </c>
      <c r="H876" s="24">
        <v>28</v>
      </c>
      <c r="I876" s="28">
        <v>12.95</v>
      </c>
      <c r="J876" s="28">
        <v>362.6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>
      <c r="A878" s="11"/>
      <c r="B878" s="16"/>
      <c r="C878" s="17"/>
      <c r="D878" s="17"/>
      <c r="E878" s="17"/>
      <c r="F878" s="16"/>
      <c r="G878" s="16"/>
      <c r="H878" s="23"/>
      <c r="I878" s="28"/>
      <c r="J878" s="28">
        <f t="shared" si="22"/>
        <v>0</v>
      </c>
    </row>
    <row r="879" spans="1:10" ht="24.95" customHeight="1">
      <c r="A879" s="45" t="s">
        <v>96</v>
      </c>
      <c r="B879" s="10"/>
      <c r="C879" s="9" t="s">
        <v>97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 s="2" customFormat="1">
      <c r="A880" s="11"/>
      <c r="B880" s="12"/>
      <c r="C880" s="13"/>
      <c r="D880" s="14"/>
      <c r="E880" s="14"/>
      <c r="F880" s="15"/>
      <c r="G880" s="15"/>
      <c r="H880" s="24"/>
      <c r="I880" s="28"/>
      <c r="J880" s="28">
        <f t="shared" si="22"/>
        <v>0</v>
      </c>
    </row>
    <row r="881" spans="1:10" s="2" customFormat="1">
      <c r="A881" s="11"/>
      <c r="B881" s="12"/>
      <c r="C881" s="13"/>
      <c r="D881" s="14"/>
      <c r="E881" s="14"/>
      <c r="F881" s="15"/>
      <c r="G881" s="15"/>
      <c r="H881" s="24"/>
      <c r="I881" s="28"/>
      <c r="J881" s="28">
        <f t="shared" si="22"/>
        <v>0</v>
      </c>
    </row>
    <row r="882" spans="1:10" s="2" customFormat="1">
      <c r="A882" s="11"/>
      <c r="B882" s="12"/>
      <c r="C882" s="13"/>
      <c r="D882" s="14"/>
      <c r="E882" s="14"/>
      <c r="F882" s="15"/>
      <c r="G882" s="15"/>
      <c r="H882" s="24"/>
      <c r="I882" s="28"/>
      <c r="J882" s="28">
        <f t="shared" si="22"/>
        <v>0</v>
      </c>
    </row>
    <row r="883" spans="1:10" ht="24.95" customHeight="1">
      <c r="A883" s="45" t="s">
        <v>104</v>
      </c>
      <c r="B883" s="10"/>
      <c r="C883" s="9" t="s">
        <v>28</v>
      </c>
      <c r="D883" s="10"/>
      <c r="E883" s="10"/>
      <c r="F883" s="10"/>
      <c r="G883" s="10"/>
      <c r="H883" s="23">
        <v>0</v>
      </c>
      <c r="I883" s="28"/>
      <c r="J883" s="28">
        <f>SUM(J884:J886)</f>
        <v>0</v>
      </c>
    </row>
    <row r="884" spans="1:10">
      <c r="A884" s="11"/>
      <c r="B884" s="16"/>
      <c r="C884" s="17"/>
      <c r="D884" s="17"/>
      <c r="E884" s="17"/>
      <c r="F884" s="16"/>
      <c r="G884" s="16"/>
      <c r="H884" s="23"/>
      <c r="I884" s="28"/>
      <c r="J884" s="28">
        <f t="shared" si="22"/>
        <v>0</v>
      </c>
    </row>
    <row r="885" spans="1:10">
      <c r="A885" s="11"/>
      <c r="B885" s="16"/>
      <c r="C885" s="17"/>
      <c r="D885" s="17"/>
      <c r="E885" s="17"/>
      <c r="F885" s="16"/>
      <c r="G885" s="16"/>
      <c r="H885" s="23"/>
      <c r="I885" s="28"/>
      <c r="J885" s="28">
        <f t="shared" si="22"/>
        <v>0</v>
      </c>
    </row>
    <row r="886" spans="1:10">
      <c r="A886" s="11"/>
      <c r="B886" s="16"/>
      <c r="C886" s="17"/>
      <c r="D886" s="17"/>
      <c r="E886" s="17"/>
      <c r="F886" s="16"/>
      <c r="G886" s="16"/>
      <c r="H886" s="23"/>
      <c r="I886" s="28"/>
      <c r="J886" s="28">
        <f t="shared" si="22"/>
        <v>0</v>
      </c>
    </row>
    <row r="887" spans="1:10" ht="24.95" customHeight="1">
      <c r="A887" s="45" t="s">
        <v>39</v>
      </c>
      <c r="B887" s="10"/>
      <c r="C887" s="9" t="s">
        <v>334</v>
      </c>
      <c r="D887" s="10"/>
      <c r="E887" s="10"/>
      <c r="F887" s="10"/>
      <c r="G887" s="10"/>
      <c r="H887" s="23">
        <v>0</v>
      </c>
      <c r="I887" s="28"/>
      <c r="J887" s="28">
        <f>SUM(J888:J890)</f>
        <v>348.55</v>
      </c>
    </row>
    <row r="888" spans="1:10" s="2" customFormat="1" ht="22.5">
      <c r="A888" s="11"/>
      <c r="B888" s="12"/>
      <c r="C888" s="13" t="s">
        <v>335</v>
      </c>
      <c r="D888" s="14" t="s">
        <v>336</v>
      </c>
      <c r="E888" s="14" t="s">
        <v>17</v>
      </c>
      <c r="F888" s="15" t="s">
        <v>49</v>
      </c>
      <c r="G888" s="15" t="s">
        <v>90</v>
      </c>
      <c r="H888" s="24">
        <v>27</v>
      </c>
      <c r="I888" s="28">
        <v>12.38</v>
      </c>
      <c r="J888" s="28">
        <v>334.26</v>
      </c>
    </row>
    <row r="889" spans="1:10" s="2" customFormat="1" ht="33.75">
      <c r="A889" s="11"/>
      <c r="B889" s="12"/>
      <c r="C889" s="13" t="s">
        <v>337</v>
      </c>
      <c r="D889" s="14" t="s">
        <v>338</v>
      </c>
      <c r="E889" s="14" t="s">
        <v>210</v>
      </c>
      <c r="F889" s="15" t="s">
        <v>49</v>
      </c>
      <c r="G889" s="15" t="s">
        <v>90</v>
      </c>
      <c r="H889" s="24">
        <v>1</v>
      </c>
      <c r="I889" s="28">
        <v>14.29</v>
      </c>
      <c r="J889" s="28">
        <v>14.29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2"/>
        <v>0</v>
      </c>
    </row>
    <row r="891" spans="1:10" ht="24.95" customHeight="1">
      <c r="A891" s="45" t="s">
        <v>41</v>
      </c>
      <c r="B891" s="10"/>
      <c r="C891" s="9" t="s">
        <v>339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 s="2" customFormat="1">
      <c r="A894" s="11"/>
      <c r="B894" s="12"/>
      <c r="C894" s="13"/>
      <c r="D894" s="14"/>
      <c r="E894" s="14"/>
      <c r="F894" s="15"/>
      <c r="G894" s="15"/>
      <c r="H894" s="24"/>
      <c r="I894" s="28"/>
      <c r="J894" s="28">
        <f t="shared" si="22"/>
        <v>0</v>
      </c>
    </row>
    <row r="895" spans="1:10" ht="24.95" customHeight="1">
      <c r="A895" s="45" t="s">
        <v>43</v>
      </c>
      <c r="B895" s="10"/>
      <c r="C895" s="9" t="s">
        <v>340</v>
      </c>
      <c r="D895" s="10"/>
      <c r="E895" s="10"/>
      <c r="F895" s="10"/>
      <c r="G895" s="10"/>
      <c r="H895" s="23">
        <v>0</v>
      </c>
      <c r="I895" s="28"/>
      <c r="J895" s="28">
        <f>SUM(J896:J898)</f>
        <v>45.72</v>
      </c>
    </row>
    <row r="896" spans="1:10" ht="22.5">
      <c r="A896" s="11"/>
      <c r="B896" s="16"/>
      <c r="C896" s="17" t="s">
        <v>341</v>
      </c>
      <c r="D896" s="17" t="s">
        <v>342</v>
      </c>
      <c r="E896" s="17" t="s">
        <v>17</v>
      </c>
      <c r="F896" s="16">
        <v>8</v>
      </c>
      <c r="G896" s="16" t="s">
        <v>195</v>
      </c>
      <c r="H896" s="23">
        <v>4</v>
      </c>
      <c r="I896" s="28">
        <v>11.43</v>
      </c>
      <c r="J896" s="28">
        <v>45.72</v>
      </c>
    </row>
    <row r="897" spans="1:10">
      <c r="A897" s="11"/>
      <c r="B897" s="16"/>
      <c r="C897" s="17"/>
      <c r="D897" s="17"/>
      <c r="E897" s="17"/>
      <c r="F897" s="16"/>
      <c r="G897" s="16"/>
      <c r="H897" s="23"/>
      <c r="I897" s="28"/>
      <c r="J897" s="28">
        <f t="shared" si="22"/>
        <v>0</v>
      </c>
    </row>
    <row r="898" spans="1:10">
      <c r="A898" s="11"/>
      <c r="B898" s="16"/>
      <c r="C898" s="17"/>
      <c r="D898" s="17"/>
      <c r="E898" s="17"/>
      <c r="F898" s="16"/>
      <c r="G898" s="16"/>
      <c r="H898" s="23"/>
      <c r="I898" s="28"/>
      <c r="J898" s="28">
        <f t="shared" si="22"/>
        <v>0</v>
      </c>
    </row>
    <row r="899" spans="1:10" ht="24.95" customHeight="1">
      <c r="A899" s="45" t="s">
        <v>49</v>
      </c>
      <c r="B899" s="10"/>
      <c r="C899" s="9" t="s">
        <v>343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 s="2" customFormat="1">
      <c r="A900" s="11"/>
      <c r="B900" s="12"/>
      <c r="C900" s="13"/>
      <c r="D900" s="14"/>
      <c r="E900" s="14"/>
      <c r="F900" s="15"/>
      <c r="G900" s="15"/>
      <c r="H900" s="24"/>
      <c r="I900" s="28"/>
      <c r="J900" s="28">
        <f t="shared" si="22"/>
        <v>0</v>
      </c>
    </row>
    <row r="901" spans="1:10" s="2" customFormat="1">
      <c r="A901" s="11"/>
      <c r="B901" s="12"/>
      <c r="C901" s="13"/>
      <c r="D901" s="14"/>
      <c r="E901" s="14"/>
      <c r="F901" s="15"/>
      <c r="G901" s="15"/>
      <c r="H901" s="24"/>
      <c r="I901" s="28"/>
      <c r="J901" s="28">
        <f t="shared" si="22"/>
        <v>0</v>
      </c>
    </row>
    <row r="902" spans="1:10" s="2" customFormat="1">
      <c r="A902" s="11"/>
      <c r="B902" s="12"/>
      <c r="C902" s="13"/>
      <c r="D902" s="14"/>
      <c r="E902" s="14"/>
      <c r="F902" s="15"/>
      <c r="G902" s="15"/>
      <c r="H902" s="24"/>
      <c r="I902" s="28"/>
      <c r="J902" s="28">
        <f t="shared" si="22"/>
        <v>0</v>
      </c>
    </row>
    <row r="903" spans="1:10" ht="24.95" customHeight="1">
      <c r="A903" s="45" t="s">
        <v>51</v>
      </c>
      <c r="B903" s="10"/>
      <c r="C903" s="9" t="s">
        <v>295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>
      <c r="A904" s="11"/>
      <c r="B904" s="16"/>
      <c r="C904" s="17"/>
      <c r="D904" s="17"/>
      <c r="E904" s="17"/>
      <c r="F904" s="16"/>
      <c r="G904" s="16"/>
      <c r="H904" s="23"/>
      <c r="I904" s="28"/>
      <c r="J904" s="28">
        <f t="shared" si="22"/>
        <v>0</v>
      </c>
    </row>
    <row r="905" spans="1:10">
      <c r="A905" s="11"/>
      <c r="B905" s="16"/>
      <c r="C905" s="17"/>
      <c r="D905" s="17"/>
      <c r="E905" s="17"/>
      <c r="F905" s="16"/>
      <c r="G905" s="16"/>
      <c r="H905" s="23"/>
      <c r="I905" s="28"/>
      <c r="J905" s="28">
        <f t="shared" si="22"/>
        <v>0</v>
      </c>
    </row>
    <row r="906" spans="1:10">
      <c r="A906" s="11"/>
      <c r="B906" s="16"/>
      <c r="C906" s="17"/>
      <c r="D906" s="17"/>
      <c r="E906" s="17"/>
      <c r="F906" s="16"/>
      <c r="G906" s="16"/>
      <c r="H906" s="23"/>
      <c r="I906" s="28"/>
      <c r="J906" s="28">
        <f t="shared" ref="J906:J954" si="23">H906*I906</f>
        <v>0</v>
      </c>
    </row>
    <row r="907" spans="1:10" ht="24.95" customHeight="1">
      <c r="A907" s="45" t="s">
        <v>55</v>
      </c>
      <c r="B907" s="10"/>
      <c r="C907" s="9" t="s">
        <v>344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3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 ht="11.45" customHeigh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3"/>
        <v>0</v>
      </c>
    </row>
    <row r="911" spans="1:10" ht="24.95" customHeight="1">
      <c r="A911" s="45" t="s">
        <v>57</v>
      </c>
      <c r="B911" s="10"/>
      <c r="C911" s="9" t="s">
        <v>345</v>
      </c>
      <c r="D911" s="10"/>
      <c r="E911" s="10"/>
      <c r="F911" s="10"/>
      <c r="G911" s="10"/>
      <c r="H911" s="23">
        <v>0</v>
      </c>
      <c r="I911" s="28"/>
      <c r="J911" s="28">
        <f>SUM(J912:J914)</f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3"/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/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3"/>
        <v>0</v>
      </c>
    </row>
    <row r="915" spans="1:10" ht="24.95" customHeight="1">
      <c r="A915" s="45" t="s">
        <v>59</v>
      </c>
      <c r="B915" s="10"/>
      <c r="C915" s="9" t="s">
        <v>44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 s="2" customFormat="1">
      <c r="A916" s="11"/>
      <c r="B916" s="12"/>
      <c r="C916" s="13"/>
      <c r="D916" s="14"/>
      <c r="E916" s="14"/>
      <c r="F916" s="15"/>
      <c r="G916" s="15"/>
      <c r="H916" s="24"/>
      <c r="I916" s="28"/>
      <c r="J916" s="28">
        <f t="shared" si="23"/>
        <v>0</v>
      </c>
    </row>
    <row r="917" spans="1:10" s="2" customFormat="1">
      <c r="A917" s="11"/>
      <c r="B917" s="12"/>
      <c r="C917" s="13"/>
      <c r="D917" s="14"/>
      <c r="E917" s="14"/>
      <c r="F917" s="15"/>
      <c r="G917" s="15"/>
      <c r="H917" s="24"/>
      <c r="I917" s="28"/>
      <c r="J917" s="28">
        <f t="shared" si="23"/>
        <v>0</v>
      </c>
    </row>
    <row r="918" spans="1:10" s="2" customFormat="1">
      <c r="A918" s="11"/>
      <c r="B918" s="12"/>
      <c r="C918" s="13"/>
      <c r="D918" s="14"/>
      <c r="E918" s="14"/>
      <c r="F918" s="15"/>
      <c r="G918" s="15"/>
      <c r="H918" s="24"/>
      <c r="I918" s="28"/>
      <c r="J918" s="28">
        <f t="shared" si="23"/>
        <v>0</v>
      </c>
    </row>
    <row r="919" spans="1:10" ht="24.95" customHeight="1">
      <c r="A919" s="45" t="s">
        <v>64</v>
      </c>
      <c r="B919" s="10"/>
      <c r="C919" s="9" t="s">
        <v>50</v>
      </c>
      <c r="D919" s="10"/>
      <c r="E919" s="10"/>
      <c r="F919" s="10"/>
      <c r="G919" s="10"/>
      <c r="H919" s="23">
        <v>0</v>
      </c>
      <c r="I919" s="28"/>
      <c r="J919" s="28">
        <f>SUM(J920:J922)</f>
        <v>0</v>
      </c>
    </row>
    <row r="920" spans="1:10">
      <c r="A920" s="11"/>
      <c r="B920" s="16"/>
      <c r="C920" s="17"/>
      <c r="D920" s="17"/>
      <c r="E920" s="17"/>
      <c r="F920" s="16"/>
      <c r="G920" s="16"/>
      <c r="H920" s="23"/>
      <c r="I920" s="28"/>
      <c r="J920" s="28">
        <f t="shared" si="23"/>
        <v>0</v>
      </c>
    </row>
    <row r="921" spans="1:10">
      <c r="A921" s="11"/>
      <c r="B921" s="16"/>
      <c r="C921" s="17"/>
      <c r="D921" s="17"/>
      <c r="E921" s="17"/>
      <c r="F921" s="16"/>
      <c r="G921" s="16"/>
      <c r="H921" s="23"/>
      <c r="I921" s="28"/>
      <c r="J921" s="28"/>
    </row>
    <row r="922" spans="1:10">
      <c r="A922" s="11"/>
      <c r="B922" s="16"/>
      <c r="C922" s="17"/>
      <c r="D922" s="17"/>
      <c r="E922" s="17"/>
      <c r="F922" s="16"/>
      <c r="G922" s="16"/>
      <c r="H922" s="23"/>
      <c r="I922" s="28"/>
      <c r="J922" s="28">
        <f t="shared" si="23"/>
        <v>0</v>
      </c>
    </row>
    <row r="923" spans="1:10" ht="24.95" customHeight="1">
      <c r="A923" s="45" t="s">
        <v>69</v>
      </c>
      <c r="B923" s="10"/>
      <c r="C923" s="9" t="s">
        <v>298</v>
      </c>
      <c r="D923" s="10"/>
      <c r="E923" s="10"/>
      <c r="F923" s="10"/>
      <c r="G923" s="10"/>
      <c r="H923" s="23">
        <v>0</v>
      </c>
      <c r="I923" s="28"/>
      <c r="J923" s="28">
        <f>SUM(J924:J926)</f>
        <v>362.6</v>
      </c>
    </row>
    <row r="924" spans="1:10" s="2" customFormat="1" ht="33.75">
      <c r="A924" s="11"/>
      <c r="B924" s="12"/>
      <c r="C924" s="13" t="s">
        <v>346</v>
      </c>
      <c r="D924" s="14" t="s">
        <v>347</v>
      </c>
      <c r="E924" s="14" t="s">
        <v>17</v>
      </c>
      <c r="F924" s="15" t="s">
        <v>49</v>
      </c>
      <c r="G924" s="15" t="s">
        <v>90</v>
      </c>
      <c r="H924" s="24">
        <v>28</v>
      </c>
      <c r="I924" s="28">
        <v>12.95</v>
      </c>
      <c r="J924" s="28">
        <v>362.6</v>
      </c>
    </row>
    <row r="925" spans="1:10" s="2" customFormat="1">
      <c r="A925" s="11"/>
      <c r="B925" s="12"/>
      <c r="C925" s="13"/>
      <c r="D925" s="14"/>
      <c r="E925" s="14"/>
      <c r="F925" s="15"/>
      <c r="G925" s="15"/>
      <c r="H925" s="24"/>
      <c r="I925" s="28"/>
      <c r="J925" s="28">
        <f t="shared" si="23"/>
        <v>0</v>
      </c>
    </row>
    <row r="926" spans="1:10" s="2" customFormat="1">
      <c r="A926" s="11"/>
      <c r="B926" s="12"/>
      <c r="C926" s="13"/>
      <c r="D926" s="14"/>
      <c r="E926" s="14"/>
      <c r="F926" s="15"/>
      <c r="G926" s="15"/>
      <c r="H926" s="24"/>
      <c r="I926" s="28"/>
      <c r="J926" s="28">
        <f t="shared" si="23"/>
        <v>0</v>
      </c>
    </row>
    <row r="927" spans="1:10" ht="24.95" customHeight="1">
      <c r="A927" s="45" t="s">
        <v>71</v>
      </c>
      <c r="B927" s="10"/>
      <c r="C927" s="9" t="s">
        <v>302</v>
      </c>
      <c r="D927" s="10"/>
      <c r="E927" s="10"/>
      <c r="F927" s="10"/>
      <c r="G927" s="10"/>
      <c r="H927" s="23">
        <v>0</v>
      </c>
      <c r="I927" s="28"/>
      <c r="J927" s="28">
        <f>SUM(J928:J930)</f>
        <v>0</v>
      </c>
    </row>
    <row r="928" spans="1:10">
      <c r="A928" s="11"/>
      <c r="B928" s="16"/>
      <c r="C928" s="17"/>
      <c r="D928" s="17"/>
      <c r="E928" s="17"/>
      <c r="F928" s="16"/>
      <c r="G928" s="16"/>
      <c r="H928" s="23"/>
      <c r="I928" s="28"/>
      <c r="J928" s="28">
        <f t="shared" si="23"/>
        <v>0</v>
      </c>
    </row>
    <row r="929" spans="1:10">
      <c r="A929" s="11"/>
      <c r="B929" s="16"/>
      <c r="C929" s="17"/>
      <c r="D929" s="17"/>
      <c r="E929" s="17"/>
      <c r="F929" s="16"/>
      <c r="G929" s="16"/>
      <c r="H929" s="23"/>
      <c r="I929" s="28"/>
      <c r="J929" s="28"/>
    </row>
    <row r="930" spans="1:10">
      <c r="A930" s="11"/>
      <c r="B930" s="16"/>
      <c r="C930" s="17"/>
      <c r="D930" s="17"/>
      <c r="E930" s="17"/>
      <c r="F930" s="16"/>
      <c r="G930" s="16"/>
      <c r="H930" s="23"/>
      <c r="I930" s="28"/>
      <c r="J930" s="28">
        <f t="shared" si="23"/>
        <v>0</v>
      </c>
    </row>
    <row r="931" spans="1:10" ht="24.95" customHeight="1">
      <c r="A931" s="45" t="s">
        <v>73</v>
      </c>
      <c r="B931" s="10"/>
      <c r="C931" s="9" t="s">
        <v>304</v>
      </c>
      <c r="D931" s="10"/>
      <c r="E931" s="10"/>
      <c r="F931" s="10"/>
      <c r="G931" s="10"/>
      <c r="H931" s="23">
        <v>0</v>
      </c>
      <c r="I931" s="28"/>
      <c r="J931" s="28">
        <f>SUM(J932:J934)</f>
        <v>320.04000000000002</v>
      </c>
    </row>
    <row r="932" spans="1:10" s="2" customFormat="1" ht="22.5">
      <c r="A932" s="11"/>
      <c r="B932" s="12"/>
      <c r="C932" s="13" t="s">
        <v>348</v>
      </c>
      <c r="D932" s="14" t="s">
        <v>349</v>
      </c>
      <c r="E932" s="14" t="s">
        <v>17</v>
      </c>
      <c r="F932" s="15" t="s">
        <v>49</v>
      </c>
      <c r="G932" s="15" t="s">
        <v>195</v>
      </c>
      <c r="H932" s="24">
        <v>28</v>
      </c>
      <c r="I932" s="28">
        <v>11.43</v>
      </c>
      <c r="J932" s="28">
        <v>320.04000000000002</v>
      </c>
    </row>
    <row r="933" spans="1:10" s="2" customFormat="1">
      <c r="A933" s="11"/>
      <c r="B933" s="12"/>
      <c r="C933" s="13"/>
      <c r="D933" s="14"/>
      <c r="E933" s="14"/>
      <c r="F933" s="15"/>
      <c r="G933" s="15"/>
      <c r="H933" s="24"/>
      <c r="I933" s="28"/>
      <c r="J933" s="28">
        <f t="shared" si="23"/>
        <v>0</v>
      </c>
    </row>
    <row r="934" spans="1:10" s="2" customFormat="1">
      <c r="A934" s="11"/>
      <c r="B934" s="12"/>
      <c r="C934" s="13"/>
      <c r="D934" s="14"/>
      <c r="E934" s="14"/>
      <c r="F934" s="15"/>
      <c r="G934" s="15"/>
      <c r="H934" s="24"/>
      <c r="I934" s="28"/>
      <c r="J934" s="28">
        <f t="shared" si="23"/>
        <v>0</v>
      </c>
    </row>
    <row r="935" spans="1:10" ht="24.95" customHeight="1">
      <c r="A935" s="45" t="s">
        <v>75</v>
      </c>
      <c r="B935" s="10"/>
      <c r="C935" s="9" t="s">
        <v>308</v>
      </c>
      <c r="D935" s="10"/>
      <c r="E935" s="10"/>
      <c r="F935" s="10"/>
      <c r="G935" s="10"/>
      <c r="H935" s="23">
        <v>0</v>
      </c>
      <c r="I935" s="28"/>
      <c r="J935" s="28">
        <f>SUM(J936:J938)</f>
        <v>0</v>
      </c>
    </row>
    <row r="936" spans="1:10">
      <c r="A936" s="11"/>
      <c r="B936" s="16"/>
      <c r="C936" s="17"/>
      <c r="D936" s="17"/>
      <c r="E936" s="17"/>
      <c r="F936" s="16"/>
      <c r="G936" s="16"/>
      <c r="H936" s="23"/>
      <c r="I936" s="28"/>
      <c r="J936" s="28">
        <f t="shared" si="23"/>
        <v>0</v>
      </c>
    </row>
    <row r="937" spans="1:10">
      <c r="A937" s="11"/>
      <c r="B937" s="16"/>
      <c r="C937" s="17"/>
      <c r="D937" s="17"/>
      <c r="E937" s="17"/>
      <c r="F937" s="16"/>
      <c r="G937" s="16"/>
      <c r="H937" s="23"/>
      <c r="I937" s="28"/>
      <c r="J937" s="28"/>
    </row>
    <row r="938" spans="1:10">
      <c r="A938" s="11"/>
      <c r="B938" s="16"/>
      <c r="C938" s="17"/>
      <c r="D938" s="17"/>
      <c r="E938" s="17"/>
      <c r="F938" s="16"/>
      <c r="G938" s="16"/>
      <c r="H938" s="23"/>
      <c r="I938" s="28"/>
      <c r="J938" s="28">
        <f t="shared" si="23"/>
        <v>0</v>
      </c>
    </row>
    <row r="939" spans="1:10" ht="24.95" customHeight="1">
      <c r="A939" s="45" t="s">
        <v>77</v>
      </c>
      <c r="B939" s="10"/>
      <c r="C939" s="9" t="s">
        <v>309</v>
      </c>
      <c r="D939" s="10"/>
      <c r="E939" s="10"/>
      <c r="F939" s="10"/>
      <c r="G939" s="10"/>
      <c r="H939" s="23">
        <v>0</v>
      </c>
      <c r="I939" s="28"/>
      <c r="J939" s="28">
        <f>SUM(J940:J942)</f>
        <v>362.6</v>
      </c>
    </row>
    <row r="940" spans="1:10" s="2" customFormat="1" ht="22.5">
      <c r="A940" s="11"/>
      <c r="B940" s="12"/>
      <c r="C940" s="13" t="s">
        <v>350</v>
      </c>
      <c r="D940" s="14" t="s">
        <v>351</v>
      </c>
      <c r="E940" s="14" t="s">
        <v>17</v>
      </c>
      <c r="F940" s="15" t="s">
        <v>49</v>
      </c>
      <c r="G940" s="15" t="s">
        <v>90</v>
      </c>
      <c r="H940" s="24">
        <v>28</v>
      </c>
      <c r="I940" s="28">
        <v>12.95</v>
      </c>
      <c r="J940" s="28">
        <v>362.6</v>
      </c>
    </row>
    <row r="941" spans="1:10" s="2" customFormat="1">
      <c r="A941" s="11"/>
      <c r="B941" s="12"/>
      <c r="C941" s="13"/>
      <c r="D941" s="14"/>
      <c r="E941" s="14"/>
      <c r="F941" s="15"/>
      <c r="G941" s="15"/>
      <c r="H941" s="24"/>
      <c r="I941" s="28"/>
      <c r="J941" s="28">
        <f t="shared" si="23"/>
        <v>0</v>
      </c>
    </row>
    <row r="942" spans="1:10" s="2" customFormat="1">
      <c r="A942" s="11"/>
      <c r="B942" s="12"/>
      <c r="C942" s="13"/>
      <c r="D942" s="14"/>
      <c r="E942" s="14"/>
      <c r="F942" s="15"/>
      <c r="G942" s="15"/>
      <c r="H942" s="24"/>
      <c r="I942" s="28"/>
      <c r="J942" s="28">
        <f t="shared" si="23"/>
        <v>0</v>
      </c>
    </row>
    <row r="943" spans="1:10" ht="24.95" customHeight="1">
      <c r="A943" s="45" t="s">
        <v>79</v>
      </c>
      <c r="B943" s="10"/>
      <c r="C943" s="9" t="s">
        <v>312</v>
      </c>
      <c r="D943" s="10"/>
      <c r="E943" s="10"/>
      <c r="F943" s="10"/>
      <c r="G943" s="10"/>
      <c r="H943" s="23">
        <v>0</v>
      </c>
      <c r="I943" s="28"/>
      <c r="J943" s="28">
        <f>SUM(J944:J946)</f>
        <v>0</v>
      </c>
    </row>
    <row r="944" spans="1:10">
      <c r="A944" s="11"/>
      <c r="B944" s="16"/>
      <c r="C944" s="17"/>
      <c r="D944" s="17"/>
      <c r="E944" s="17"/>
      <c r="F944" s="16"/>
      <c r="G944" s="16"/>
      <c r="H944" s="23"/>
      <c r="I944" s="28"/>
      <c r="J944" s="28">
        <f t="shared" si="23"/>
        <v>0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/>
    </row>
    <row r="946" spans="1:10">
      <c r="A946" s="11"/>
      <c r="B946" s="16"/>
      <c r="C946" s="17"/>
      <c r="D946" s="17"/>
      <c r="E946" s="17"/>
      <c r="F946" s="16"/>
      <c r="G946" s="16"/>
      <c r="H946" s="23"/>
      <c r="I946" s="28"/>
      <c r="J946" s="28">
        <f t="shared" si="23"/>
        <v>0</v>
      </c>
    </row>
    <row r="947" spans="1:10" ht="24.95" customHeight="1">
      <c r="A947" s="45" t="s">
        <v>81</v>
      </c>
      <c r="B947" s="10"/>
      <c r="C947" s="9" t="s">
        <v>212</v>
      </c>
      <c r="D947" s="10"/>
      <c r="E947" s="10"/>
      <c r="F947" s="10"/>
      <c r="G947" s="10"/>
      <c r="H947" s="23">
        <v>0</v>
      </c>
      <c r="I947" s="28"/>
      <c r="J947" s="28">
        <f>SUM(J948:J950)</f>
        <v>320.04000000000002</v>
      </c>
    </row>
    <row r="948" spans="1:10" ht="22.5">
      <c r="A948" s="11"/>
      <c r="B948" s="16"/>
      <c r="C948" s="17" t="s">
        <v>352</v>
      </c>
      <c r="D948" s="17" t="s">
        <v>353</v>
      </c>
      <c r="E948" s="17" t="s">
        <v>17</v>
      </c>
      <c r="F948" s="16">
        <v>8</v>
      </c>
      <c r="G948" s="16" t="s">
        <v>195</v>
      </c>
      <c r="H948" s="23">
        <v>28</v>
      </c>
      <c r="I948" s="28">
        <v>11.43</v>
      </c>
      <c r="J948" s="28">
        <v>320.04000000000002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>
        <f t="shared" si="23"/>
        <v>0</v>
      </c>
    </row>
    <row r="950" spans="1:10" s="2" customFormat="1">
      <c r="A950" s="11"/>
      <c r="B950" s="12"/>
      <c r="C950" s="13"/>
      <c r="D950" s="14"/>
      <c r="E950" s="14"/>
      <c r="F950" s="15"/>
      <c r="G950" s="15"/>
      <c r="H950" s="24"/>
      <c r="I950" s="28"/>
      <c r="J950" s="28">
        <f t="shared" si="23"/>
        <v>0</v>
      </c>
    </row>
    <row r="951" spans="1:10" ht="24.95" customHeight="1">
      <c r="A951" s="45" t="s">
        <v>83</v>
      </c>
      <c r="B951" s="10"/>
      <c r="C951" s="9" t="s">
        <v>219</v>
      </c>
      <c r="D951" s="10"/>
      <c r="E951" s="10"/>
      <c r="F951" s="10"/>
      <c r="G951" s="10"/>
      <c r="H951" s="23">
        <v>0</v>
      </c>
      <c r="I951" s="28"/>
      <c r="J951" s="28">
        <f>SUM(J952:J954)</f>
        <v>0</v>
      </c>
    </row>
    <row r="952" spans="1:10">
      <c r="A952" s="11"/>
      <c r="B952" s="16"/>
      <c r="C952" s="17"/>
      <c r="D952" s="17"/>
      <c r="E952" s="17"/>
      <c r="F952" s="16"/>
      <c r="G952" s="16"/>
      <c r="H952" s="23"/>
      <c r="I952" s="28"/>
      <c r="J952" s="28">
        <f t="shared" si="23"/>
        <v>0</v>
      </c>
    </row>
    <row r="953" spans="1:10">
      <c r="A953" s="11"/>
      <c r="B953" s="16"/>
      <c r="C953" s="17"/>
      <c r="D953" s="17"/>
      <c r="E953" s="17"/>
      <c r="F953" s="16"/>
      <c r="G953" s="16"/>
      <c r="H953" s="23"/>
      <c r="I953" s="28"/>
      <c r="J953" s="28"/>
    </row>
    <row r="954" spans="1:10">
      <c r="A954" s="11"/>
      <c r="B954" s="16"/>
      <c r="C954" s="17"/>
      <c r="D954" s="17"/>
      <c r="E954" s="17"/>
      <c r="F954" s="16"/>
      <c r="G954" s="16"/>
      <c r="H954" s="23"/>
      <c r="I954" s="28"/>
      <c r="J954" s="28">
        <f t="shared" si="23"/>
        <v>0</v>
      </c>
    </row>
    <row r="955" spans="1:10" ht="24.95" customHeight="1">
      <c r="A955" s="45" t="s">
        <v>85</v>
      </c>
      <c r="B955" s="10"/>
      <c r="C955" s="9" t="s">
        <v>220</v>
      </c>
      <c r="D955" s="10"/>
      <c r="E955" s="10"/>
      <c r="F955" s="10"/>
      <c r="G955" s="10"/>
      <c r="H955" s="23">
        <v>0</v>
      </c>
      <c r="I955" s="28"/>
      <c r="J955" s="28">
        <f>SUM(J956:J958)</f>
        <v>320.04000000000002</v>
      </c>
    </row>
    <row r="956" spans="1:10" s="2" customFormat="1" ht="33.75">
      <c r="A956" s="11"/>
      <c r="B956" s="12"/>
      <c r="C956" s="13" t="s">
        <v>354</v>
      </c>
      <c r="D956" s="14" t="s">
        <v>355</v>
      </c>
      <c r="E956" s="14" t="s">
        <v>17</v>
      </c>
      <c r="F956" s="15" t="s">
        <v>49</v>
      </c>
      <c r="G956" s="15" t="s">
        <v>195</v>
      </c>
      <c r="H956" s="24">
        <v>28</v>
      </c>
      <c r="I956" s="28">
        <v>11.43</v>
      </c>
      <c r="J956" s="28">
        <v>320.04000000000002</v>
      </c>
    </row>
    <row r="957" spans="1:10" s="2" customFormat="1">
      <c r="A957" s="11"/>
      <c r="B957" s="12"/>
      <c r="C957" s="13"/>
      <c r="D957" s="14"/>
      <c r="E957" s="14"/>
      <c r="F957" s="15"/>
      <c r="G957" s="15"/>
      <c r="H957" s="24"/>
      <c r="I957" s="28"/>
      <c r="J957" s="28">
        <f t="shared" ref="J957:J998" si="24">H957*I957</f>
        <v>0</v>
      </c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126</v>
      </c>
      <c r="B959" s="10"/>
      <c r="C959" s="9" t="s">
        <v>227</v>
      </c>
      <c r="D959" s="10"/>
      <c r="E959" s="10"/>
      <c r="F959" s="10"/>
      <c r="G959" s="10"/>
      <c r="H959" s="23">
        <v>0</v>
      </c>
      <c r="I959" s="28"/>
      <c r="J959" s="28">
        <f>SUM(J962)</f>
        <v>0</v>
      </c>
    </row>
    <row r="960" spans="1:10" ht="12.6" customHeight="1">
      <c r="A960" s="45"/>
      <c r="B960" s="10"/>
      <c r="C960" s="9"/>
      <c r="D960" s="10"/>
      <c r="E960" s="10"/>
      <c r="F960" s="10"/>
      <c r="G960" s="10"/>
      <c r="H960" s="23"/>
      <c r="I960" s="28"/>
      <c r="J960" s="28"/>
    </row>
    <row r="961" spans="1:10" ht="11.45" customHeight="1">
      <c r="A961" s="45"/>
      <c r="B961" s="10"/>
      <c r="C961" s="9"/>
      <c r="D961" s="10"/>
      <c r="E961" s="10"/>
      <c r="F961" s="10"/>
      <c r="G961" s="10"/>
      <c r="H961" s="23"/>
      <c r="I961" s="28"/>
      <c r="J961" s="28"/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127</v>
      </c>
      <c r="B963" s="10"/>
      <c r="C963" s="9" t="s">
        <v>58</v>
      </c>
      <c r="D963" s="10"/>
      <c r="E963" s="10"/>
      <c r="F963" s="10"/>
      <c r="G963" s="10"/>
      <c r="H963" s="23">
        <v>0</v>
      </c>
      <c r="I963" s="28"/>
      <c r="J963" s="28">
        <f>SUM(J964:J966)</f>
        <v>0</v>
      </c>
    </row>
    <row r="964" spans="1:10" s="2" customFormat="1">
      <c r="A964" s="11"/>
      <c r="B964" s="12"/>
      <c r="C964" s="13"/>
      <c r="D964" s="14"/>
      <c r="E964" s="14"/>
      <c r="F964" s="15"/>
      <c r="G964" s="15"/>
      <c r="H964" s="24"/>
      <c r="I964" s="28"/>
      <c r="J964" s="28">
        <f t="shared" si="24"/>
        <v>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128</v>
      </c>
      <c r="B967" s="10"/>
      <c r="C967" s="9" t="s">
        <v>60</v>
      </c>
      <c r="D967" s="10"/>
      <c r="E967" s="10"/>
      <c r="F967" s="10"/>
      <c r="G967" s="10"/>
      <c r="H967" s="23">
        <v>0</v>
      </c>
      <c r="I967" s="28"/>
      <c r="J967" s="28">
        <f>SUM(J968:J970)</f>
        <v>373.24</v>
      </c>
    </row>
    <row r="968" spans="1:10" s="2" customFormat="1" ht="22.5">
      <c r="A968" s="11"/>
      <c r="B968" s="12"/>
      <c r="C968" s="13" t="s">
        <v>319</v>
      </c>
      <c r="D968" s="14"/>
      <c r="E968" s="14" t="s">
        <v>171</v>
      </c>
      <c r="F968" s="15" t="s">
        <v>356</v>
      </c>
      <c r="G968" s="15" t="s">
        <v>195</v>
      </c>
      <c r="H968" s="24">
        <v>28</v>
      </c>
      <c r="I968" s="28">
        <v>13.33</v>
      </c>
      <c r="J968" s="28">
        <v>373.24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146</v>
      </c>
      <c r="B971" s="10"/>
      <c r="C971" s="9" t="s">
        <v>230</v>
      </c>
      <c r="D971" s="10"/>
      <c r="E971" s="10"/>
      <c r="F971" s="10"/>
      <c r="G971" s="10"/>
      <c r="H971" s="23">
        <v>0</v>
      </c>
      <c r="I971" s="28"/>
      <c r="J971" s="28">
        <f>SUM(J972:J974)</f>
        <v>666.68</v>
      </c>
    </row>
    <row r="972" spans="1:10" s="2" customFormat="1" ht="67.5">
      <c r="A972" s="11"/>
      <c r="B972" s="12"/>
      <c r="C972" s="13" t="s">
        <v>357</v>
      </c>
      <c r="D972" s="14" t="s">
        <v>358</v>
      </c>
      <c r="E972" s="14" t="s">
        <v>359</v>
      </c>
      <c r="F972" s="15" t="s">
        <v>49</v>
      </c>
      <c r="G972" s="15" t="s">
        <v>360</v>
      </c>
      <c r="H972" s="24">
        <v>28</v>
      </c>
      <c r="I972" s="28">
        <v>23.81</v>
      </c>
      <c r="J972" s="28">
        <v>666.68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175</v>
      </c>
      <c r="B975" s="10"/>
      <c r="C975" s="9" t="s">
        <v>235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 s="2" customFormat="1">
      <c r="A977" s="11"/>
      <c r="B977" s="12"/>
      <c r="C977" s="13"/>
      <c r="D977" s="14"/>
      <c r="E977" s="14"/>
      <c r="F977" s="15"/>
      <c r="G977" s="15"/>
      <c r="H977" s="24"/>
      <c r="I977" s="28"/>
      <c r="J977" s="28">
        <f t="shared" si="24"/>
        <v>0</v>
      </c>
    </row>
    <row r="978" spans="1:10" s="2" customFormat="1">
      <c r="A978" s="11"/>
      <c r="B978" s="12"/>
      <c r="C978" s="13"/>
      <c r="D978" s="14"/>
      <c r="E978" s="14"/>
      <c r="F978" s="15"/>
      <c r="G978" s="15"/>
      <c r="H978" s="24"/>
      <c r="I978" s="28"/>
      <c r="J978" s="28">
        <f t="shared" si="24"/>
        <v>0</v>
      </c>
    </row>
    <row r="979" spans="1:10" ht="24.95" customHeight="1">
      <c r="A979" s="45" t="s">
        <v>176</v>
      </c>
      <c r="B979" s="10"/>
      <c r="C979" s="9" t="s">
        <v>324</v>
      </c>
      <c r="D979" s="10"/>
      <c r="E979" s="10"/>
      <c r="F979" s="10"/>
      <c r="G979" s="10"/>
      <c r="H979" s="23">
        <v>0</v>
      </c>
      <c r="I979" s="28"/>
      <c r="J979" s="28">
        <f>SUM(J980:J982)</f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>
        <f t="shared" si="24"/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/>
    </row>
    <row r="982" spans="1:10">
      <c r="A982" s="11"/>
      <c r="B982" s="16"/>
      <c r="C982" s="17"/>
      <c r="D982" s="17"/>
      <c r="E982" s="17"/>
      <c r="F982" s="16"/>
      <c r="G982" s="16"/>
      <c r="H982" s="23"/>
      <c r="I982" s="28"/>
      <c r="J982" s="28">
        <f t="shared" si="24"/>
        <v>0</v>
      </c>
    </row>
    <row r="983" spans="1:10" ht="24.95" customHeight="1">
      <c r="A983" s="45" t="s">
        <v>177</v>
      </c>
      <c r="B983" s="10"/>
      <c r="C983" s="9" t="s">
        <v>87</v>
      </c>
      <c r="D983" s="10"/>
      <c r="E983" s="10"/>
      <c r="F983" s="10"/>
      <c r="G983" s="10"/>
      <c r="H983" s="23">
        <v>0</v>
      </c>
      <c r="I983" s="28"/>
      <c r="J983" s="28">
        <f>SUM(J984:J986)</f>
        <v>167.68</v>
      </c>
    </row>
    <row r="984" spans="1:10" ht="33.75">
      <c r="A984" s="11"/>
      <c r="B984" s="16"/>
      <c r="C984" s="17" t="s">
        <v>361</v>
      </c>
      <c r="D984" s="17" t="s">
        <v>362</v>
      </c>
      <c r="E984" s="17" t="s">
        <v>17</v>
      </c>
      <c r="F984" s="16">
        <v>8</v>
      </c>
      <c r="G984" s="16" t="s">
        <v>360</v>
      </c>
      <c r="H984" s="23">
        <v>16</v>
      </c>
      <c r="I984" s="28">
        <v>10.48</v>
      </c>
      <c r="J984" s="28">
        <v>167.68</v>
      </c>
    </row>
    <row r="985" spans="1:10">
      <c r="A985" s="11"/>
      <c r="B985" s="16"/>
      <c r="C985" s="17"/>
      <c r="D985" s="17"/>
      <c r="E985" s="17"/>
      <c r="F985" s="16"/>
      <c r="G985" s="16"/>
      <c r="H985" s="23"/>
      <c r="I985" s="28"/>
      <c r="J985" s="28">
        <f t="shared" si="24"/>
        <v>0</v>
      </c>
    </row>
    <row r="986" spans="1:10" s="2" customForma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4"/>
        <v>0</v>
      </c>
    </row>
    <row r="987" spans="1:10" ht="24.95" customHeight="1">
      <c r="A987" s="45" t="s">
        <v>240</v>
      </c>
      <c r="B987" s="10"/>
      <c r="C987" s="9" t="s">
        <v>65</v>
      </c>
      <c r="D987" s="10"/>
      <c r="E987" s="10"/>
      <c r="F987" s="10"/>
      <c r="G987" s="10"/>
      <c r="H987" s="23">
        <v>0</v>
      </c>
      <c r="I987" s="28"/>
      <c r="J987" s="28">
        <f>SUM(J988:J990)</f>
        <v>257.04000000000002</v>
      </c>
    </row>
    <row r="988" spans="1:10" s="2" customFormat="1" ht="33.75">
      <c r="A988" s="11"/>
      <c r="B988" s="12"/>
      <c r="C988" s="13" t="s">
        <v>363</v>
      </c>
      <c r="D988" s="14" t="s">
        <v>327</v>
      </c>
      <c r="E988" s="14" t="s">
        <v>17</v>
      </c>
      <c r="F988" s="15" t="s">
        <v>364</v>
      </c>
      <c r="G988" s="15" t="s">
        <v>281</v>
      </c>
      <c r="H988" s="24">
        <v>28</v>
      </c>
      <c r="I988" s="28">
        <v>9.18</v>
      </c>
      <c r="J988" s="28">
        <v>257.04000000000002</v>
      </c>
    </row>
    <row r="989" spans="1:10" s="2" customFormat="1">
      <c r="A989" s="11"/>
      <c r="B989" s="12"/>
      <c r="C989" s="13"/>
      <c r="D989" s="14"/>
      <c r="E989" s="14"/>
      <c r="F989" s="15"/>
      <c r="G989" s="15"/>
      <c r="H989" s="24"/>
      <c r="I989" s="28"/>
      <c r="J989" s="28"/>
    </row>
    <row r="990" spans="1:10" s="2" customFormat="1" ht="12" customHeight="1">
      <c r="A990" s="11"/>
      <c r="B990" s="12"/>
      <c r="C990" s="13"/>
      <c r="D990" s="14"/>
      <c r="E990" s="14"/>
      <c r="F990" s="15"/>
      <c r="G990" s="15"/>
      <c r="H990" s="24"/>
      <c r="I990" s="28"/>
      <c r="J990" s="28">
        <f t="shared" si="24"/>
        <v>0</v>
      </c>
    </row>
    <row r="991" spans="1:10" ht="24.95" customHeight="1">
      <c r="A991" s="45" t="s">
        <v>241</v>
      </c>
      <c r="B991" s="10"/>
      <c r="C991" s="9" t="s">
        <v>70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 ht="10.9" customHeight="1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 ht="13.15" customHeight="1">
      <c r="A993" s="11"/>
      <c r="B993" s="16"/>
      <c r="C993" s="17"/>
      <c r="D993" s="17"/>
      <c r="E993" s="17"/>
      <c r="F993" s="16"/>
      <c r="G993" s="16"/>
      <c r="H993" s="23"/>
      <c r="I993" s="28"/>
      <c r="J993" s="28"/>
    </row>
    <row r="994" spans="1:10">
      <c r="A994" s="11"/>
      <c r="B994" s="16"/>
      <c r="C994" s="17"/>
      <c r="D994" s="17"/>
      <c r="E994" s="17"/>
      <c r="F994" s="16"/>
      <c r="G994" s="16"/>
      <c r="H994" s="23"/>
      <c r="I994" s="28"/>
      <c r="J994" s="28">
        <f t="shared" si="24"/>
        <v>0</v>
      </c>
    </row>
    <row r="995" spans="1:10" ht="24.95" customHeight="1">
      <c r="A995" s="45" t="s">
        <v>242</v>
      </c>
      <c r="B995" s="10"/>
      <c r="C995" s="9" t="s">
        <v>72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>
      <c r="A996" s="11"/>
      <c r="B996" s="16"/>
      <c r="C996" s="17"/>
      <c r="D996" s="17"/>
      <c r="E996" s="17"/>
      <c r="F996" s="16"/>
      <c r="G996" s="16"/>
      <c r="H996" s="23"/>
      <c r="I996" s="28"/>
      <c r="J996" s="28">
        <f t="shared" si="24"/>
        <v>0</v>
      </c>
    </row>
    <row r="997" spans="1:10">
      <c r="A997" s="11"/>
      <c r="B997" s="16"/>
      <c r="C997" s="17"/>
      <c r="D997" s="17"/>
      <c r="E997" s="17"/>
      <c r="F997" s="16"/>
      <c r="G997" s="16"/>
      <c r="H997" s="23"/>
      <c r="I997" s="28"/>
      <c r="J997" s="28">
        <f t="shared" si="24"/>
        <v>0</v>
      </c>
    </row>
    <row r="998" spans="1:10" s="2" customFormat="1">
      <c r="A998" s="11"/>
      <c r="B998" s="16"/>
      <c r="C998" s="14"/>
      <c r="D998" s="14"/>
      <c r="E998" s="14"/>
      <c r="F998" s="15"/>
      <c r="G998" s="15"/>
      <c r="H998" s="24"/>
      <c r="I998" s="28"/>
      <c r="J998" s="28">
        <f t="shared" si="24"/>
        <v>0</v>
      </c>
    </row>
    <row r="999" spans="1:10" ht="24.95" customHeight="1">
      <c r="A999" s="45" t="s">
        <v>243</v>
      </c>
      <c r="B999" s="10"/>
      <c r="C999" s="9" t="s">
        <v>74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 s="2" customFormat="1">
      <c r="A1000" s="11"/>
      <c r="B1000" s="12"/>
      <c r="C1000" s="13"/>
      <c r="D1000" s="14"/>
      <c r="E1000" s="14"/>
      <c r="F1000" s="15"/>
      <c r="G1000" s="15"/>
      <c r="H1000" s="24"/>
      <c r="I1000" s="28"/>
      <c r="J1000" s="28">
        <f t="shared" ref="J1000:J1021" si="25">H1000*I1000</f>
        <v>0</v>
      </c>
    </row>
    <row r="1001" spans="1:10" s="2" customFormat="1" ht="12" customHeight="1">
      <c r="A1001" s="11"/>
      <c r="B1001" s="12"/>
      <c r="C1001" s="13"/>
      <c r="D1001" s="14"/>
      <c r="E1001" s="14"/>
      <c r="F1001" s="15"/>
      <c r="G1001" s="15"/>
      <c r="H1001" s="24"/>
      <c r="I1001" s="28"/>
      <c r="J1001" s="28">
        <f t="shared" si="25"/>
        <v>0</v>
      </c>
    </row>
    <row r="1002" spans="1:10" s="2" customFormat="1" ht="12" customHeight="1">
      <c r="A1002" s="11"/>
      <c r="B1002" s="12"/>
      <c r="C1002" s="13"/>
      <c r="D1002" s="14"/>
      <c r="E1002" s="14"/>
      <c r="F1002" s="15"/>
      <c r="G1002" s="15"/>
      <c r="H1002" s="24"/>
      <c r="I1002" s="28"/>
      <c r="J1002" s="28">
        <f t="shared" si="25"/>
        <v>0</v>
      </c>
    </row>
    <row r="1003" spans="1:10" ht="24.95" customHeight="1">
      <c r="A1003" s="45" t="s">
        <v>244</v>
      </c>
      <c r="B1003" s="10"/>
      <c r="C1003" s="9" t="s">
        <v>76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/>
    </row>
    <row r="1006" spans="1:10">
      <c r="A1006" s="11"/>
      <c r="B1006" s="16"/>
      <c r="C1006" s="17"/>
      <c r="D1006" s="17"/>
      <c r="E1006" s="17"/>
      <c r="F1006" s="16"/>
      <c r="G1006" s="16"/>
      <c r="H1006" s="23"/>
      <c r="I1006" s="28"/>
      <c r="J1006" s="28">
        <f t="shared" si="25"/>
        <v>0</v>
      </c>
    </row>
    <row r="1007" spans="1:10" ht="24.95" customHeight="1">
      <c r="A1007" s="45" t="s">
        <v>245</v>
      </c>
      <c r="B1007" s="10"/>
      <c r="C1007" s="9" t="s">
        <v>78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 ht="11.45" customHeight="1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>
      <c r="A1009" s="11"/>
      <c r="B1009" s="16"/>
      <c r="C1009" s="17"/>
      <c r="D1009" s="17"/>
      <c r="E1009" s="17"/>
      <c r="F1009" s="16"/>
      <c r="G1009" s="16"/>
      <c r="H1009" s="23"/>
      <c r="I1009" s="28"/>
      <c r="J1009" s="28">
        <f t="shared" si="25"/>
        <v>0</v>
      </c>
    </row>
    <row r="1010" spans="1:10" s="2" customFormat="1">
      <c r="A1010" s="11"/>
      <c r="B1010" s="12"/>
      <c r="C1010" s="14"/>
      <c r="D1010" s="13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246</v>
      </c>
      <c r="B1011" s="10"/>
      <c r="C1011" s="9" t="s">
        <v>82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 s="2" customFormat="1">
      <c r="A1013" s="11"/>
      <c r="B1013" s="12"/>
      <c r="C1013" s="13"/>
      <c r="D1013" s="14"/>
      <c r="E1013" s="14"/>
      <c r="F1013" s="15"/>
      <c r="G1013" s="15"/>
      <c r="H1013" s="24"/>
      <c r="I1013" s="28"/>
      <c r="J1013" s="28">
        <f t="shared" si="25"/>
        <v>0</v>
      </c>
    </row>
    <row r="1014" spans="1:10" s="2" customFormat="1">
      <c r="A1014" s="11"/>
      <c r="B1014" s="12"/>
      <c r="C1014" s="13"/>
      <c r="D1014" s="14"/>
      <c r="E1014" s="14"/>
      <c r="F1014" s="15"/>
      <c r="G1014" s="15"/>
      <c r="H1014" s="24"/>
      <c r="I1014" s="28"/>
      <c r="J1014" s="28">
        <f t="shared" si="25"/>
        <v>0</v>
      </c>
    </row>
    <row r="1015" spans="1:10" ht="24.95" customHeight="1">
      <c r="A1015" s="45" t="s">
        <v>329</v>
      </c>
      <c r="B1015" s="10"/>
      <c r="C1015" s="9" t="s">
        <v>84</v>
      </c>
      <c r="D1015" s="10"/>
      <c r="E1015" s="10"/>
      <c r="F1015" s="10"/>
      <c r="G1015" s="10"/>
      <c r="H1015" s="23">
        <v>0</v>
      </c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>
      <c r="A1018" s="11"/>
      <c r="B1018" s="16"/>
      <c r="C1018" s="17"/>
      <c r="D1018" s="17"/>
      <c r="E1018" s="17"/>
      <c r="F1018" s="16"/>
      <c r="G1018" s="16"/>
      <c r="H1018" s="23"/>
      <c r="I1018" s="28"/>
      <c r="J1018" s="28">
        <f t="shared" si="25"/>
        <v>0</v>
      </c>
    </row>
    <row r="1019" spans="1:10" ht="24.95" customHeight="1">
      <c r="A1019" s="45" t="s">
        <v>330</v>
      </c>
      <c r="B1019" s="10"/>
      <c r="C1019" s="9" t="s">
        <v>86</v>
      </c>
      <c r="D1019" s="10"/>
      <c r="E1019" s="10"/>
      <c r="F1019" s="10"/>
      <c r="G1019" s="10"/>
      <c r="H1019" s="23"/>
      <c r="I1019" s="28"/>
      <c r="J1019" s="28">
        <f>SUM(J1020:J1022)</f>
        <v>0</v>
      </c>
    </row>
    <row r="1020" spans="1:10">
      <c r="A1020" s="11"/>
      <c r="B1020" s="16"/>
      <c r="C1020" s="17"/>
      <c r="D1020" s="17"/>
      <c r="E1020" s="17"/>
      <c r="F1020" s="16"/>
      <c r="G1020" s="16"/>
      <c r="H1020" s="23"/>
      <c r="I1020" s="28"/>
      <c r="J1020" s="28">
        <f t="shared" si="25"/>
        <v>0</v>
      </c>
    </row>
    <row r="1021" spans="1:10">
      <c r="A1021" s="11"/>
      <c r="B1021" s="16"/>
      <c r="C1021" s="17"/>
      <c r="D1021" s="17"/>
      <c r="E1021" s="17"/>
      <c r="F1021" s="16"/>
      <c r="G1021" s="16"/>
      <c r="H1021" s="23"/>
      <c r="I1021" s="28"/>
      <c r="J1021" s="28">
        <f t="shared" si="25"/>
        <v>0</v>
      </c>
    </row>
    <row r="1022" spans="1:10" s="2" customFormat="1" ht="10.9" customHeight="1">
      <c r="A1022" s="11"/>
      <c r="B1022" s="12"/>
      <c r="C1022" s="13"/>
      <c r="D1022" s="14"/>
      <c r="E1022" s="14"/>
      <c r="F1022" s="15"/>
      <c r="G1022" s="15"/>
      <c r="H1022" s="24"/>
      <c r="I1022" s="28"/>
      <c r="J1022" s="28">
        <f t="shared" ref="J1022" si="26">H1022*I1022</f>
        <v>0</v>
      </c>
    </row>
    <row r="1023" spans="1:10" s="2" customFormat="1" ht="15.75">
      <c r="A1023" s="32" t="s">
        <v>91</v>
      </c>
      <c r="B1023" s="33"/>
      <c r="C1023" s="34"/>
      <c r="D1023" s="35"/>
      <c r="E1023" s="35"/>
      <c r="F1023" s="36"/>
      <c r="G1023" s="36"/>
      <c r="H1023" s="37"/>
      <c r="I1023" s="38"/>
      <c r="J1023" s="38"/>
    </row>
    <row r="1024" spans="1:10" ht="39" customHeight="1">
      <c r="A1024" s="30"/>
      <c r="B1024" s="7"/>
      <c r="C1024" s="8"/>
      <c r="D1024" s="8"/>
      <c r="E1024" s="8"/>
      <c r="F1024" s="8"/>
      <c r="G1024" s="8"/>
      <c r="H1024" s="23"/>
      <c r="I1024" s="31" t="s">
        <v>365</v>
      </c>
      <c r="J1024" s="29"/>
    </row>
    <row r="1025" spans="1:10" ht="27" customHeight="1">
      <c r="A1025" s="30"/>
      <c r="B1025" s="7"/>
      <c r="C1025" s="8"/>
      <c r="D1025" s="8"/>
      <c r="E1025" s="8"/>
      <c r="F1025" s="8"/>
      <c r="G1025" s="8"/>
      <c r="H1025" s="23"/>
      <c r="I1025" s="31" t="s">
        <v>366</v>
      </c>
      <c r="J1025" s="28"/>
    </row>
    <row r="1026" spans="1:10" ht="36" customHeight="1">
      <c r="A1026" s="30"/>
      <c r="B1026" s="7"/>
      <c r="C1026" s="8"/>
      <c r="D1026" s="8"/>
      <c r="E1026" s="8"/>
      <c r="F1026" s="8"/>
      <c r="G1026" s="8"/>
      <c r="H1026" s="23"/>
      <c r="I1026" s="31" t="s">
        <v>367</v>
      </c>
      <c r="J1026" s="28"/>
    </row>
  </sheetData>
  <phoneticPr fontId="0" type="noConversion"/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9" max="16383" man="1"/>
    <brk id="77" max="16383" man="1"/>
    <brk id="110" max="16383" man="1"/>
    <brk id="164" max="16383" man="1"/>
    <brk id="184" max="16383" man="1"/>
    <brk id="209" max="16383" man="1"/>
    <brk id="287" max="16383" man="1"/>
    <brk id="304" max="16383" man="1"/>
    <brk id="315" max="16383" man="1"/>
    <brk id="323" max="16383" man="1"/>
    <brk id="405" max="16383" man="1"/>
    <brk id="430" max="16383" man="1"/>
    <brk id="452" max="16383" man="1"/>
    <brk id="468" max="16383" man="1"/>
    <brk id="528" max="16383" man="1"/>
    <brk id="596" max="16383" man="1"/>
    <brk id="720" max="16383" man="1"/>
    <brk id="730" max="16383" man="1"/>
    <brk id="758" max="16383" man="1"/>
    <brk id="772" max="16383" man="1"/>
    <brk id="796" max="16383" man="1"/>
    <brk id="878" max="16383" man="1"/>
    <brk id="942" max="16383" man="1"/>
    <brk id="99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E911B-4F8F-429B-8F8C-ED0C1954D3D6}">
  <sheetPr>
    <pageSetUpPr fitToPage="1"/>
  </sheetPr>
  <dimension ref="A1:AX1022"/>
  <sheetViews>
    <sheetView showGridLines="0" topLeftCell="A26" zoomScale="115" zoomScaleNormal="115" zoomScaleSheetLayoutView="100" workbookViewId="0">
      <selection sqref="A1:E1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93" customWidth="1"/>
    <col min="7" max="7" width="10.85546875" style="21" customWidth="1"/>
    <col min="8" max="8" width="14.140625" style="22" customWidth="1"/>
    <col min="9" max="9" width="13.42578125" style="181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1309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182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259"/>
      <c r="G4" s="42"/>
      <c r="H4" s="43"/>
      <c r="I4" s="183"/>
      <c r="J4" s="28">
        <f>J5+J9+J13+J17+J21+J25+J29+J33+J37+J41+J45+J49+J53+J57+J61+J69+J73+J77+J81+J85+J89+J65</f>
        <v>1221.5700000000002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369"/>
      <c r="G5" s="10"/>
      <c r="H5" s="23">
        <v>0</v>
      </c>
      <c r="I5" s="184"/>
      <c r="J5" s="39">
        <f>SUM(J6:J8)</f>
        <v>0</v>
      </c>
    </row>
    <row r="6" spans="1:10" s="2" customFormat="1">
      <c r="A6" s="11"/>
      <c r="B6" s="12"/>
      <c r="C6" s="13"/>
      <c r="D6" s="14"/>
      <c r="E6" s="14"/>
      <c r="F6" s="15"/>
      <c r="G6" s="15"/>
      <c r="H6" s="24"/>
      <c r="I6" s="184"/>
      <c r="J6" s="28">
        <f>H6*I6</f>
        <v>0</v>
      </c>
    </row>
    <row r="7" spans="1:10" s="2" customFormat="1">
      <c r="A7" s="11"/>
      <c r="B7" s="12"/>
      <c r="C7" s="13"/>
      <c r="D7" s="14"/>
      <c r="E7" s="14"/>
      <c r="F7" s="15"/>
      <c r="G7" s="15"/>
      <c r="H7" s="24"/>
      <c r="I7" s="184"/>
      <c r="J7" s="28">
        <f t="shared" ref="J7:J8" si="0">H7*I7</f>
        <v>0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184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369"/>
      <c r="G9" s="10"/>
      <c r="H9" s="23">
        <v>0</v>
      </c>
      <c r="I9" s="184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184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184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184"/>
      <c r="J12" s="28">
        <f t="shared" si="1"/>
        <v>0</v>
      </c>
    </row>
    <row r="13" spans="1:10" ht="24.95" customHeight="1">
      <c r="A13" s="45" t="s">
        <v>29</v>
      </c>
      <c r="B13" s="10"/>
      <c r="C13" s="197" t="s">
        <v>30</v>
      </c>
      <c r="D13" s="196"/>
      <c r="E13" s="196"/>
      <c r="F13" s="320"/>
      <c r="G13" s="196"/>
      <c r="H13" s="198">
        <v>0</v>
      </c>
      <c r="I13" s="202"/>
      <c r="J13" s="117">
        <f>SUM(J14:J16)</f>
        <v>253.27</v>
      </c>
    </row>
    <row r="14" spans="1:10" s="2" customFormat="1" ht="22.5">
      <c r="A14" s="11"/>
      <c r="B14" s="115"/>
      <c r="C14" s="214" t="s">
        <v>1310</v>
      </c>
      <c r="D14" s="214" t="s">
        <v>1311</v>
      </c>
      <c r="E14" s="207" t="s">
        <v>17</v>
      </c>
      <c r="F14" s="234">
        <v>1</v>
      </c>
      <c r="G14" s="214" t="s">
        <v>33</v>
      </c>
      <c r="H14" s="234">
        <v>19</v>
      </c>
      <c r="I14" s="231">
        <v>13.33</v>
      </c>
      <c r="J14" s="232">
        <f>H14*I14</f>
        <v>253.27</v>
      </c>
    </row>
    <row r="15" spans="1:10" s="2" customFormat="1">
      <c r="A15" s="11"/>
      <c r="B15" s="12"/>
      <c r="C15" s="191"/>
      <c r="D15" s="192"/>
      <c r="E15" s="192"/>
      <c r="F15" s="149"/>
      <c r="G15" s="149"/>
      <c r="H15" s="193"/>
      <c r="I15" s="201"/>
      <c r="J15" s="200">
        <f t="shared" ref="J15:J60" si="2">H15*I15</f>
        <v>0</v>
      </c>
    </row>
    <row r="16" spans="1:10" s="2" customFormat="1">
      <c r="A16" s="11"/>
      <c r="B16" s="12"/>
      <c r="C16" s="13"/>
      <c r="D16" s="14"/>
      <c r="E16" s="128"/>
      <c r="F16" s="15"/>
      <c r="G16" s="15"/>
      <c r="H16" s="24"/>
      <c r="I16" s="184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14"/>
      <c r="E17" s="203"/>
      <c r="F17" s="370"/>
      <c r="G17" s="10"/>
      <c r="H17" s="23">
        <v>0</v>
      </c>
      <c r="I17" s="184"/>
      <c r="J17" s="39">
        <f>SUM(J18:J20)</f>
        <v>0</v>
      </c>
    </row>
    <row r="18" spans="1:10">
      <c r="A18" s="11"/>
      <c r="B18" s="16"/>
      <c r="C18" s="17"/>
      <c r="D18" s="17"/>
      <c r="E18" s="204"/>
      <c r="F18" s="16"/>
      <c r="G18" s="16"/>
      <c r="H18" s="23"/>
      <c r="I18" s="184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184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184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369"/>
      <c r="G21" s="10"/>
      <c r="H21" s="23">
        <v>0</v>
      </c>
      <c r="I21" s="184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184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184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184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369"/>
      <c r="G25" s="10"/>
      <c r="H25" s="23">
        <v>0</v>
      </c>
      <c r="I25" s="184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184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184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184"/>
      <c r="J28" s="28">
        <f t="shared" si="2"/>
        <v>0</v>
      </c>
    </row>
    <row r="29" spans="1:10" ht="24.95" customHeight="1">
      <c r="A29" s="45" t="s">
        <v>43</v>
      </c>
      <c r="B29" s="10"/>
      <c r="C29" s="197" t="s">
        <v>44</v>
      </c>
      <c r="D29" s="196"/>
      <c r="E29" s="196"/>
      <c r="F29" s="320"/>
      <c r="G29" s="196"/>
      <c r="H29" s="198">
        <v>0</v>
      </c>
      <c r="I29" s="199"/>
      <c r="J29" s="117">
        <f>SUM(J30:J32)</f>
        <v>190</v>
      </c>
    </row>
    <row r="30" spans="1:10" s="2" customFormat="1" ht="22.5">
      <c r="A30" s="11"/>
      <c r="B30" s="115"/>
      <c r="C30" s="207" t="s">
        <v>1312</v>
      </c>
      <c r="D30" s="207" t="s">
        <v>114</v>
      </c>
      <c r="E30" s="207" t="s">
        <v>17</v>
      </c>
      <c r="F30" s="234">
        <v>1</v>
      </c>
      <c r="G30" s="207" t="s">
        <v>19</v>
      </c>
      <c r="H30" s="234">
        <v>19</v>
      </c>
      <c r="I30" s="210">
        <v>10</v>
      </c>
      <c r="J30" s="211">
        <f t="shared" si="2"/>
        <v>190</v>
      </c>
    </row>
    <row r="31" spans="1:10" s="2" customFormat="1">
      <c r="A31" s="11"/>
      <c r="B31" s="12"/>
      <c r="C31" s="191"/>
      <c r="D31" s="192"/>
      <c r="E31" s="192"/>
      <c r="F31" s="149"/>
      <c r="G31" s="149"/>
      <c r="H31" s="193"/>
      <c r="I31" s="194"/>
      <c r="J31" s="121">
        <f t="shared" si="2"/>
        <v>0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184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369"/>
      <c r="G33" s="10"/>
      <c r="H33" s="23">
        <v>0</v>
      </c>
      <c r="I33" s="184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184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184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184"/>
      <c r="J36" s="28">
        <f t="shared" si="2"/>
        <v>0</v>
      </c>
    </row>
    <row r="37" spans="1:10" ht="24.95" customHeight="1">
      <c r="A37" s="45" t="s">
        <v>51</v>
      </c>
      <c r="B37" s="10"/>
      <c r="C37" s="197" t="s">
        <v>52</v>
      </c>
      <c r="D37" s="196"/>
      <c r="E37" s="196"/>
      <c r="F37" s="320"/>
      <c r="G37" s="196"/>
      <c r="H37" s="198">
        <v>0</v>
      </c>
      <c r="I37" s="199"/>
      <c r="J37" s="39">
        <f>SUM(J38:J40)</f>
        <v>199.12</v>
      </c>
    </row>
    <row r="38" spans="1:10" s="2" customFormat="1" ht="22.5">
      <c r="A38" s="11"/>
      <c r="B38" s="115"/>
      <c r="C38" s="205" t="s">
        <v>1313</v>
      </c>
      <c r="D38" s="212" t="s">
        <v>122</v>
      </c>
      <c r="E38" s="205" t="s">
        <v>17</v>
      </c>
      <c r="F38" s="234">
        <v>1</v>
      </c>
      <c r="G38" s="207" t="s">
        <v>19</v>
      </c>
      <c r="H38" s="234">
        <v>19</v>
      </c>
      <c r="I38" s="208">
        <v>10.48</v>
      </c>
      <c r="J38" s="209">
        <f t="shared" si="2"/>
        <v>199.12</v>
      </c>
    </row>
    <row r="39" spans="1:10" s="2" customFormat="1">
      <c r="A39" s="11"/>
      <c r="B39" s="12"/>
      <c r="C39" s="191"/>
      <c r="D39" s="192"/>
      <c r="E39" s="192"/>
      <c r="F39" s="149"/>
      <c r="G39" s="149"/>
      <c r="H39" s="193"/>
      <c r="I39" s="194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184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369"/>
      <c r="G41" s="10"/>
      <c r="H41" s="23">
        <v>0</v>
      </c>
      <c r="I41" s="184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184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184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184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369"/>
      <c r="G45" s="10"/>
      <c r="H45" s="23">
        <v>0</v>
      </c>
      <c r="I45" s="184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184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184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184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369"/>
      <c r="G49" s="10"/>
      <c r="H49" s="23">
        <v>0</v>
      </c>
      <c r="I49" s="184"/>
      <c r="J49" s="39">
        <f>SUM(J50:J52)</f>
        <v>226.1</v>
      </c>
    </row>
    <row r="50" spans="1:10" s="2" customFormat="1" ht="22.5">
      <c r="A50" s="11"/>
      <c r="B50" s="12"/>
      <c r="C50" s="82" t="s">
        <v>61</v>
      </c>
      <c r="D50" s="14"/>
      <c r="E50" s="14" t="s">
        <v>63</v>
      </c>
      <c r="F50" s="15" t="s">
        <v>13</v>
      </c>
      <c r="G50" s="15" t="s">
        <v>19</v>
      </c>
      <c r="H50" s="24">
        <v>19</v>
      </c>
      <c r="I50" s="184">
        <v>11.9</v>
      </c>
      <c r="J50" s="28">
        <f t="shared" si="2"/>
        <v>226.1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184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184"/>
      <c r="J52" s="28">
        <f t="shared" si="2"/>
        <v>0</v>
      </c>
    </row>
    <row r="53" spans="1:10" ht="24.95" customHeight="1">
      <c r="A53" s="45" t="s">
        <v>64</v>
      </c>
      <c r="B53" s="10"/>
      <c r="C53" s="197" t="s">
        <v>65</v>
      </c>
      <c r="D53" s="196"/>
      <c r="E53" s="196"/>
      <c r="F53" s="320"/>
      <c r="G53" s="196"/>
      <c r="H53" s="198">
        <v>0</v>
      </c>
      <c r="I53" s="199"/>
      <c r="J53" s="117">
        <f>SUM(J54:J56)</f>
        <v>134.08000000000001</v>
      </c>
    </row>
    <row r="54" spans="1:10" s="2" customFormat="1" ht="20.25" customHeight="1">
      <c r="A54" s="11"/>
      <c r="B54" s="115"/>
      <c r="C54" s="221" t="s">
        <v>1181</v>
      </c>
      <c r="D54" s="222" t="s">
        <v>67</v>
      </c>
      <c r="E54" s="223" t="s">
        <v>17</v>
      </c>
      <c r="F54" s="224" t="s">
        <v>13</v>
      </c>
      <c r="G54" s="225" t="s">
        <v>1314</v>
      </c>
      <c r="H54" s="235">
        <v>16</v>
      </c>
      <c r="I54" s="226">
        <v>8.3800000000000008</v>
      </c>
      <c r="J54" s="138">
        <f t="shared" si="2"/>
        <v>134.08000000000001</v>
      </c>
    </row>
    <row r="55" spans="1:10" s="2" customFormat="1">
      <c r="A55" s="11"/>
      <c r="B55" s="115"/>
      <c r="C55" s="219"/>
      <c r="D55" s="219"/>
      <c r="E55" s="219"/>
      <c r="F55" s="236"/>
      <c r="G55" s="219"/>
      <c r="H55" s="236"/>
      <c r="I55" s="208"/>
      <c r="J55" s="211">
        <f>H58*I55</f>
        <v>0</v>
      </c>
    </row>
    <row r="56" spans="1:10" s="2" customFormat="1" ht="10.9" customHeight="1">
      <c r="B56" s="115"/>
      <c r="C56" s="154"/>
      <c r="D56" s="217"/>
      <c r="E56" s="217"/>
      <c r="F56" s="144"/>
      <c r="G56" s="144"/>
      <c r="H56" s="220"/>
      <c r="I56" s="208"/>
      <c r="J56" s="211">
        <f t="shared" si="2"/>
        <v>0</v>
      </c>
    </row>
    <row r="57" spans="1:10" ht="24.95" customHeight="1">
      <c r="A57" s="45" t="s">
        <v>69</v>
      </c>
      <c r="B57" s="114"/>
      <c r="C57" s="227" t="s">
        <v>87</v>
      </c>
      <c r="D57" s="131"/>
      <c r="E57" s="131"/>
      <c r="F57" s="371"/>
      <c r="G57" s="131"/>
      <c r="H57" s="228">
        <v>0</v>
      </c>
      <c r="I57" s="229"/>
      <c r="J57" s="230">
        <v>219</v>
      </c>
    </row>
    <row r="58" spans="1:10">
      <c r="A58" s="11"/>
      <c r="B58" s="215"/>
      <c r="C58" s="214" t="s">
        <v>1315</v>
      </c>
      <c r="D58" s="214" t="s">
        <v>89</v>
      </c>
      <c r="E58" s="207" t="s">
        <v>17</v>
      </c>
      <c r="F58" s="234">
        <v>1</v>
      </c>
      <c r="G58" s="214" t="s">
        <v>1156</v>
      </c>
      <c r="H58" s="234">
        <v>15</v>
      </c>
      <c r="I58" s="208">
        <v>10.95</v>
      </c>
      <c r="J58" s="211">
        <v>219</v>
      </c>
    </row>
    <row r="59" spans="1:10" s="2" customFormat="1">
      <c r="A59" s="11"/>
      <c r="B59" s="16"/>
      <c r="C59" s="191"/>
      <c r="D59" s="192"/>
      <c r="E59" s="192"/>
      <c r="F59" s="149"/>
      <c r="G59" s="149"/>
      <c r="H59" s="193"/>
      <c r="I59" s="194"/>
      <c r="J59" s="121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184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369"/>
      <c r="G61" s="10"/>
      <c r="H61" s="23">
        <v>0</v>
      </c>
      <c r="I61" s="184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184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184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184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369"/>
      <c r="G65" s="10"/>
      <c r="H65" s="23">
        <v>0</v>
      </c>
      <c r="I65" s="184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184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184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184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369"/>
      <c r="G69" s="10"/>
      <c r="H69" s="23">
        <v>0</v>
      </c>
      <c r="I69" s="184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369"/>
      <c r="G70" s="10"/>
      <c r="H70" s="23"/>
      <c r="I70" s="184"/>
      <c r="J70" s="39"/>
    </row>
    <row r="71" spans="1:10" ht="10.15" customHeight="1">
      <c r="A71" s="9"/>
      <c r="B71" s="10"/>
      <c r="C71" s="10"/>
      <c r="D71" s="10"/>
      <c r="E71" s="10"/>
      <c r="F71" s="369"/>
      <c r="G71" s="10"/>
      <c r="H71" s="23"/>
      <c r="I71" s="184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184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369"/>
      <c r="G73" s="10"/>
      <c r="H73" s="23">
        <v>0</v>
      </c>
      <c r="I73" s="184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184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184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184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369"/>
      <c r="G77" s="10"/>
      <c r="H77" s="23">
        <v>0</v>
      </c>
      <c r="I77" s="184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369"/>
      <c r="G78" s="10"/>
      <c r="H78" s="23"/>
      <c r="I78" s="184"/>
      <c r="J78" s="39"/>
    </row>
    <row r="79" spans="1:10" ht="10.15" customHeight="1">
      <c r="A79" s="9"/>
      <c r="B79" s="10"/>
      <c r="C79" s="10"/>
      <c r="D79" s="10"/>
      <c r="E79" s="10"/>
      <c r="F79" s="369"/>
      <c r="G79" s="10"/>
      <c r="H79" s="23"/>
      <c r="I79" s="184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184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369"/>
      <c r="G81" s="10"/>
      <c r="H81" s="23">
        <v>0</v>
      </c>
      <c r="I81" s="184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184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184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184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369"/>
      <c r="G85" s="10"/>
      <c r="H85" s="23">
        <v>0</v>
      </c>
      <c r="I85" s="184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184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184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184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369"/>
      <c r="G89" s="10"/>
      <c r="H89" s="23">
        <v>0</v>
      </c>
      <c r="I89" s="184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184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184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184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185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259"/>
      <c r="G94" s="42"/>
      <c r="H94" s="43"/>
      <c r="I94" s="183"/>
      <c r="J94" s="28">
        <v>1635.56</v>
      </c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369"/>
      <c r="G95" s="10"/>
      <c r="H95" s="23">
        <v>0</v>
      </c>
      <c r="I95" s="184"/>
      <c r="J95" s="39">
        <f>SUM(J96:J97)</f>
        <v>210</v>
      </c>
    </row>
    <row r="96" spans="1:10" s="2" customFormat="1" ht="22.5">
      <c r="A96" s="11"/>
      <c r="B96" s="12"/>
      <c r="C96" s="13" t="s">
        <v>1316</v>
      </c>
      <c r="D96" s="14" t="s">
        <v>1317</v>
      </c>
      <c r="E96" s="14" t="s">
        <v>215</v>
      </c>
      <c r="F96" s="15" t="s">
        <v>100</v>
      </c>
      <c r="G96" s="15" t="s">
        <v>1156</v>
      </c>
      <c r="H96" s="24">
        <v>21</v>
      </c>
      <c r="I96" s="184">
        <v>10</v>
      </c>
      <c r="J96" s="28">
        <f t="shared" si="3"/>
        <v>210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184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184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369"/>
      <c r="G99" s="10"/>
      <c r="H99" s="23">
        <v>0</v>
      </c>
      <c r="I99" s="184"/>
      <c r="J99" s="39">
        <f>SUM(J100:J102)</f>
        <v>0</v>
      </c>
    </row>
    <row r="100" spans="1:10" s="2" customFormat="1">
      <c r="A100" s="11"/>
      <c r="B100" s="12"/>
      <c r="C100" s="13"/>
      <c r="D100" s="14"/>
      <c r="E100" s="14"/>
      <c r="F100" s="15"/>
      <c r="G100" s="15"/>
      <c r="H100" s="24"/>
      <c r="I100" s="184"/>
      <c r="J100" s="28">
        <f t="shared" si="3"/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184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184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369"/>
      <c r="G103" s="10"/>
      <c r="H103" s="23">
        <v>0</v>
      </c>
      <c r="I103" s="184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184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184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184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369"/>
      <c r="G107" s="10"/>
      <c r="H107" s="23">
        <v>0</v>
      </c>
      <c r="I107" s="184"/>
      <c r="J107" s="39">
        <f>SUM(J108:J110)</f>
        <v>14.29</v>
      </c>
    </row>
    <row r="108" spans="1:10" ht="22.5">
      <c r="A108" s="11"/>
      <c r="B108" s="16"/>
      <c r="C108" s="239" t="s">
        <v>1318</v>
      </c>
      <c r="D108" s="17" t="s">
        <v>1319</v>
      </c>
      <c r="E108" s="17" t="s">
        <v>215</v>
      </c>
      <c r="F108" s="16">
        <v>2</v>
      </c>
      <c r="G108" s="16" t="s">
        <v>19</v>
      </c>
      <c r="H108" s="23">
        <v>1</v>
      </c>
      <c r="I108" s="184">
        <v>14.29</v>
      </c>
      <c r="J108" s="28">
        <f t="shared" si="3"/>
        <v>14.29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184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184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369"/>
      <c r="G111" s="10"/>
      <c r="H111" s="23">
        <v>0</v>
      </c>
      <c r="I111" s="184"/>
      <c r="J111" s="39">
        <f>SUM(J112:J114)</f>
        <v>293.26</v>
      </c>
    </row>
    <row r="112" spans="1:10" s="2" customFormat="1" ht="22.5">
      <c r="A112" s="11"/>
      <c r="B112" s="12"/>
      <c r="C112" s="13" t="s">
        <v>1320</v>
      </c>
      <c r="D112" s="14" t="s">
        <v>1311</v>
      </c>
      <c r="E112" s="14" t="s">
        <v>17</v>
      </c>
      <c r="F112" s="15" t="s">
        <v>100</v>
      </c>
      <c r="G112" s="15" t="s">
        <v>33</v>
      </c>
      <c r="H112" s="24">
        <v>22</v>
      </c>
      <c r="I112" s="184">
        <v>13.33</v>
      </c>
      <c r="J112" s="28">
        <f t="shared" si="3"/>
        <v>293.26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184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184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369"/>
      <c r="G115" s="10"/>
      <c r="H115" s="23">
        <v>0</v>
      </c>
      <c r="I115" s="184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184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184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184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369"/>
      <c r="G119" s="10"/>
      <c r="H119" s="23">
        <v>0</v>
      </c>
      <c r="I119" s="184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184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184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184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369"/>
      <c r="G123" s="10"/>
      <c r="H123" s="23">
        <v>0</v>
      </c>
      <c r="I123" s="184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184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184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184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369"/>
      <c r="G127" s="10"/>
      <c r="H127" s="23">
        <v>0</v>
      </c>
      <c r="I127" s="184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184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184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184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369"/>
      <c r="G131" s="10"/>
      <c r="H131" s="23">
        <v>0</v>
      </c>
      <c r="I131" s="184"/>
      <c r="J131" s="39">
        <f>SUM(J132:J134)</f>
        <v>210</v>
      </c>
    </row>
    <row r="132" spans="1:10" s="2" customFormat="1" ht="22.5">
      <c r="A132" s="11"/>
      <c r="B132" s="12"/>
      <c r="C132" s="13" t="s">
        <v>1321</v>
      </c>
      <c r="D132" s="14" t="s">
        <v>114</v>
      </c>
      <c r="E132" s="14" t="s">
        <v>17</v>
      </c>
      <c r="F132" s="15" t="s">
        <v>100</v>
      </c>
      <c r="G132" s="15" t="s">
        <v>19</v>
      </c>
      <c r="H132" s="24">
        <v>21</v>
      </c>
      <c r="I132" s="184">
        <v>10</v>
      </c>
      <c r="J132" s="28">
        <f t="shared" si="4"/>
        <v>210</v>
      </c>
    </row>
    <row r="133" spans="1:10" s="2" customFormat="1">
      <c r="A133" s="11"/>
      <c r="B133" s="12"/>
      <c r="C133" s="13"/>
      <c r="D133" s="14"/>
      <c r="E133" s="14"/>
      <c r="F133" s="15"/>
      <c r="G133" s="15"/>
      <c r="H133" s="24"/>
      <c r="I133" s="184"/>
      <c r="J133" s="28">
        <f t="shared" si="4"/>
        <v>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184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369"/>
      <c r="G135" s="10"/>
      <c r="H135" s="23">
        <v>0</v>
      </c>
      <c r="I135" s="184"/>
      <c r="J135" s="39">
        <f>SUM(J136:J138)</f>
        <v>14.29</v>
      </c>
    </row>
    <row r="136" spans="1:10" ht="22.5">
      <c r="A136" s="11"/>
      <c r="B136" s="16"/>
      <c r="C136" s="17" t="s">
        <v>1187</v>
      </c>
      <c r="D136" s="17" t="s">
        <v>1322</v>
      </c>
      <c r="E136" s="17" t="s">
        <v>17</v>
      </c>
      <c r="F136" s="16">
        <v>2</v>
      </c>
      <c r="G136" s="16" t="s">
        <v>19</v>
      </c>
      <c r="H136" s="23">
        <v>1</v>
      </c>
      <c r="I136" s="184">
        <v>14.29</v>
      </c>
      <c r="J136" s="28">
        <f t="shared" si="4"/>
        <v>14.29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184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184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369"/>
      <c r="G139" s="10"/>
      <c r="H139" s="23">
        <v>0</v>
      </c>
      <c r="I139" s="184"/>
      <c r="J139" s="39">
        <f>SUM(J140:J142)</f>
        <v>220.08</v>
      </c>
    </row>
    <row r="140" spans="1:10" s="2" customFormat="1" ht="22.5">
      <c r="A140" s="11"/>
      <c r="B140" s="12"/>
      <c r="C140" s="13" t="s">
        <v>1323</v>
      </c>
      <c r="D140" s="14" t="s">
        <v>122</v>
      </c>
      <c r="E140" s="14" t="s">
        <v>215</v>
      </c>
      <c r="F140" s="15" t="s">
        <v>100</v>
      </c>
      <c r="G140" s="15" t="s">
        <v>19</v>
      </c>
      <c r="H140" s="24">
        <v>21</v>
      </c>
      <c r="I140" s="184">
        <v>10.48</v>
      </c>
      <c r="J140" s="28">
        <f t="shared" si="4"/>
        <v>220.08</v>
      </c>
    </row>
    <row r="141" spans="1:10" s="2" customFormat="1">
      <c r="A141" s="11"/>
      <c r="B141" s="12"/>
      <c r="C141" s="13"/>
      <c r="D141" s="14"/>
      <c r="E141" s="14"/>
      <c r="F141" s="15"/>
      <c r="G141" s="15"/>
      <c r="H141" s="24"/>
      <c r="I141" s="184"/>
      <c r="J141" s="28">
        <f t="shared" si="4"/>
        <v>0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184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369"/>
      <c r="G143" s="10"/>
      <c r="H143" s="23">
        <v>0</v>
      </c>
      <c r="I143" s="184"/>
      <c r="J143" s="39">
        <f>SUM(J144:J146)</f>
        <v>14.29</v>
      </c>
    </row>
    <row r="144" spans="1:10" ht="22.5">
      <c r="A144" s="11"/>
      <c r="B144" s="16"/>
      <c r="C144" s="17" t="s">
        <v>1188</v>
      </c>
      <c r="D144" s="17" t="s">
        <v>1324</v>
      </c>
      <c r="E144" s="17" t="s">
        <v>17</v>
      </c>
      <c r="F144" s="16">
        <v>2</v>
      </c>
      <c r="G144" s="16" t="s">
        <v>19</v>
      </c>
      <c r="H144" s="23">
        <v>1</v>
      </c>
      <c r="I144" s="184">
        <v>14.29</v>
      </c>
      <c r="J144" s="28">
        <f t="shared" si="4"/>
        <v>14.29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184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184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369"/>
      <c r="G147" s="10"/>
      <c r="H147" s="23">
        <v>0</v>
      </c>
      <c r="I147" s="184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369"/>
      <c r="G148" s="10"/>
      <c r="H148" s="23"/>
      <c r="I148" s="184"/>
      <c r="J148" s="39"/>
    </row>
    <row r="149" spans="1:10" ht="10.15" customHeight="1">
      <c r="A149" s="45"/>
      <c r="B149" s="10"/>
      <c r="C149" s="9"/>
      <c r="D149" s="10"/>
      <c r="E149" s="10"/>
      <c r="F149" s="369"/>
      <c r="G149" s="10"/>
      <c r="H149" s="23"/>
      <c r="I149" s="184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184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369"/>
      <c r="G151" s="10"/>
      <c r="H151" s="23">
        <v>0</v>
      </c>
      <c r="I151" s="184"/>
      <c r="J151" s="39">
        <f>SUM(J152:J154)</f>
        <v>261.8</v>
      </c>
    </row>
    <row r="152" spans="1:10" s="2" customFormat="1" ht="22.5">
      <c r="A152" s="11"/>
      <c r="B152" s="12"/>
      <c r="C152" s="82" t="s">
        <v>61</v>
      </c>
      <c r="D152" s="14"/>
      <c r="E152" s="14" t="s">
        <v>63</v>
      </c>
      <c r="F152" s="15" t="s">
        <v>100</v>
      </c>
      <c r="G152" s="15" t="s">
        <v>19</v>
      </c>
      <c r="H152" s="24">
        <v>22</v>
      </c>
      <c r="I152" s="184">
        <v>11.9</v>
      </c>
      <c r="J152" s="28">
        <f t="shared" ref="J152:J194" si="5">H152*I152</f>
        <v>261.8</v>
      </c>
    </row>
    <row r="153" spans="1:10" s="2" customFormat="1">
      <c r="A153" s="11"/>
      <c r="B153" s="12"/>
      <c r="C153" s="13"/>
      <c r="D153" s="14"/>
      <c r="E153" s="14"/>
      <c r="F153" s="15"/>
      <c r="G153" s="15"/>
      <c r="H153" s="24"/>
      <c r="I153" s="184"/>
      <c r="J153" s="28">
        <f t="shared" si="5"/>
        <v>0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184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369"/>
      <c r="G155" s="10"/>
      <c r="H155" s="23">
        <v>0</v>
      </c>
      <c r="I155" s="184"/>
      <c r="J155" s="39">
        <f>SUM(J156:J158)</f>
        <v>167.60000000000002</v>
      </c>
    </row>
    <row r="156" spans="1:10" s="2" customFormat="1">
      <c r="A156" s="11"/>
      <c r="B156" s="12"/>
      <c r="C156" s="13" t="s">
        <v>1325</v>
      </c>
      <c r="D156" s="14" t="s">
        <v>67</v>
      </c>
      <c r="E156" s="14" t="s">
        <v>17</v>
      </c>
      <c r="F156" s="15" t="s">
        <v>100</v>
      </c>
      <c r="G156" s="15" t="s">
        <v>393</v>
      </c>
      <c r="H156" s="24">
        <v>20</v>
      </c>
      <c r="I156" s="184">
        <v>8.3800000000000008</v>
      </c>
      <c r="J156" s="28">
        <f t="shared" si="5"/>
        <v>167.60000000000002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184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184"/>
      <c r="J158" s="28">
        <f t="shared" si="5"/>
        <v>0</v>
      </c>
    </row>
    <row r="159" spans="1:10" ht="24.95" customHeight="1">
      <c r="A159" s="45" t="s">
        <v>75</v>
      </c>
      <c r="B159" s="10"/>
      <c r="C159" s="227" t="s">
        <v>87</v>
      </c>
      <c r="D159" s="10"/>
      <c r="E159" s="10"/>
      <c r="F159" s="369"/>
      <c r="G159" s="10"/>
      <c r="H159" s="23">
        <v>0</v>
      </c>
      <c r="I159" s="184"/>
      <c r="J159" s="39">
        <f>SUM(J160:J162)</f>
        <v>229.95</v>
      </c>
    </row>
    <row r="160" spans="1:10" ht="22.5">
      <c r="A160" s="11"/>
      <c r="B160" s="16"/>
      <c r="C160" s="17" t="s">
        <v>407</v>
      </c>
      <c r="D160" s="17" t="s">
        <v>408</v>
      </c>
      <c r="E160" s="17" t="s">
        <v>17</v>
      </c>
      <c r="F160" s="16">
        <v>2</v>
      </c>
      <c r="G160" s="16" t="s">
        <v>1156</v>
      </c>
      <c r="H160" s="23">
        <v>21</v>
      </c>
      <c r="I160" s="184">
        <v>10.95</v>
      </c>
      <c r="J160" s="28">
        <f t="shared" si="5"/>
        <v>229.95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184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184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369"/>
      <c r="G163" s="10"/>
      <c r="H163" s="23">
        <v>0</v>
      </c>
      <c r="I163" s="184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184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184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184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369"/>
      <c r="G167" s="10"/>
      <c r="H167" s="23">
        <v>0</v>
      </c>
      <c r="I167" s="184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184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184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184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369"/>
      <c r="G171" s="10"/>
      <c r="H171" s="23">
        <v>0</v>
      </c>
      <c r="I171" s="184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369"/>
      <c r="G172" s="10"/>
      <c r="H172" s="23"/>
      <c r="I172" s="184"/>
      <c r="J172" s="39"/>
    </row>
    <row r="173" spans="1:10" ht="12" customHeight="1">
      <c r="A173" s="45"/>
      <c r="B173" s="10"/>
      <c r="C173" s="9"/>
      <c r="D173" s="10"/>
      <c r="E173" s="10"/>
      <c r="F173" s="369"/>
      <c r="G173" s="10"/>
      <c r="H173" s="23"/>
      <c r="I173" s="184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184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369"/>
      <c r="G175" s="10"/>
      <c r="H175" s="23">
        <v>0</v>
      </c>
      <c r="I175" s="184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184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184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184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369"/>
      <c r="G179" s="10"/>
      <c r="H179" s="23">
        <v>0</v>
      </c>
      <c r="I179" s="184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369"/>
      <c r="G180" s="10"/>
      <c r="H180" s="23"/>
      <c r="I180" s="184"/>
      <c r="J180" s="39"/>
    </row>
    <row r="181" spans="1:10" ht="10.9" customHeight="1">
      <c r="A181" s="45"/>
      <c r="B181" s="10"/>
      <c r="C181" s="9"/>
      <c r="D181" s="10"/>
      <c r="E181" s="10"/>
      <c r="F181" s="369"/>
      <c r="G181" s="10"/>
      <c r="H181" s="23"/>
      <c r="I181" s="184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184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369"/>
      <c r="G183" s="10"/>
      <c r="H183" s="23">
        <v>0</v>
      </c>
      <c r="I183" s="184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184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184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184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369"/>
      <c r="G187" s="10"/>
      <c r="H187" s="23">
        <v>0</v>
      </c>
      <c r="I187" s="184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184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184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184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369"/>
      <c r="G191" s="10"/>
      <c r="H191" s="23">
        <v>0</v>
      </c>
      <c r="I191" s="184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184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184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184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185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259"/>
      <c r="G196" s="42"/>
      <c r="H196" s="43"/>
      <c r="I196" s="183"/>
      <c r="J196" s="28">
        <v>1776.12</v>
      </c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369"/>
      <c r="G197" s="10"/>
      <c r="H197" s="23">
        <v>0</v>
      </c>
      <c r="I197" s="184"/>
      <c r="J197" s="39">
        <f>SUM(J198:J200)</f>
        <v>0</v>
      </c>
    </row>
    <row r="198" spans="1:10" s="2" customFormat="1">
      <c r="A198" s="11"/>
      <c r="B198" s="12"/>
      <c r="C198" s="13"/>
      <c r="D198" s="14"/>
      <c r="E198" s="14"/>
      <c r="F198" s="15"/>
      <c r="G198" s="15"/>
      <c r="H198" s="24"/>
      <c r="I198" s="184"/>
      <c r="J198" s="28">
        <f t="shared" ref="J198:J236" si="6">H198*I198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184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184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369"/>
      <c r="G201" s="10"/>
      <c r="H201" s="23">
        <v>0</v>
      </c>
      <c r="I201" s="184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184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184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184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369"/>
      <c r="G205" s="10"/>
      <c r="H205" s="23">
        <v>0</v>
      </c>
      <c r="I205" s="184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184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184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184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369"/>
      <c r="G209" s="10"/>
      <c r="H209" s="23">
        <v>0</v>
      </c>
      <c r="I209" s="184"/>
      <c r="J209" s="39">
        <f>SUM(J210:J212)</f>
        <v>15.71</v>
      </c>
    </row>
    <row r="210" spans="1:10" ht="22.5">
      <c r="A210" s="11"/>
      <c r="B210" s="16"/>
      <c r="C210" s="17" t="s">
        <v>1326</v>
      </c>
      <c r="D210" s="17" t="s">
        <v>1327</v>
      </c>
      <c r="E210" s="17" t="s">
        <v>17</v>
      </c>
      <c r="F210" s="16">
        <v>3</v>
      </c>
      <c r="G210" s="16" t="s">
        <v>19</v>
      </c>
      <c r="H210" s="23">
        <v>1</v>
      </c>
      <c r="I210" s="184">
        <v>15.71</v>
      </c>
      <c r="J210" s="28">
        <f t="shared" si="6"/>
        <v>15.71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184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184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369"/>
      <c r="G213" s="10"/>
      <c r="H213" s="23">
        <v>0</v>
      </c>
      <c r="I213" s="184"/>
      <c r="J213" s="28">
        <f t="shared" si="6"/>
        <v>0</v>
      </c>
    </row>
    <row r="214" spans="1:10" s="2" customFormat="1" ht="22.5">
      <c r="A214" s="11"/>
      <c r="B214" s="12"/>
      <c r="C214" s="13" t="s">
        <v>1328</v>
      </c>
      <c r="D214" s="14" t="s">
        <v>1329</v>
      </c>
      <c r="E214" s="14" t="s">
        <v>17</v>
      </c>
      <c r="F214" s="15" t="s">
        <v>139</v>
      </c>
      <c r="G214" s="15" t="s">
        <v>33</v>
      </c>
      <c r="H214" s="24">
        <v>28</v>
      </c>
      <c r="I214" s="184">
        <v>13.33</v>
      </c>
      <c r="J214" s="28">
        <f t="shared" si="6"/>
        <v>373.24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184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184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369"/>
      <c r="G217" s="10"/>
      <c r="H217" s="23">
        <v>0</v>
      </c>
      <c r="I217" s="184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184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184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184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369"/>
      <c r="G221" s="10"/>
      <c r="H221" s="23">
        <v>0</v>
      </c>
      <c r="I221" s="184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184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184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184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369"/>
      <c r="G225" s="10"/>
      <c r="H225" s="23">
        <v>0</v>
      </c>
      <c r="I225" s="184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184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184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184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369"/>
      <c r="G229" s="10"/>
      <c r="H229" s="23">
        <v>0</v>
      </c>
      <c r="I229" s="184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184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184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184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369"/>
      <c r="G233" s="10"/>
      <c r="H233" s="23">
        <v>0</v>
      </c>
      <c r="I233" s="184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184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184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184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369"/>
      <c r="G237" s="10"/>
      <c r="H237" s="23">
        <v>0</v>
      </c>
      <c r="I237" s="184"/>
      <c r="J237" s="39">
        <f>SUM(J238:J240)</f>
        <v>270</v>
      </c>
    </row>
    <row r="238" spans="1:10" s="2" customFormat="1" ht="22.5">
      <c r="A238" s="11"/>
      <c r="B238" s="12"/>
      <c r="C238" s="13" t="s">
        <v>1195</v>
      </c>
      <c r="D238" s="14" t="s">
        <v>692</v>
      </c>
      <c r="E238" s="14" t="s">
        <v>17</v>
      </c>
      <c r="F238" s="15" t="s">
        <v>139</v>
      </c>
      <c r="G238" s="15" t="s">
        <v>19</v>
      </c>
      <c r="H238" s="24">
        <v>27</v>
      </c>
      <c r="I238" s="184">
        <v>10</v>
      </c>
      <c r="J238" s="28">
        <f t="shared" ref="J238:J292" si="7">H238*I238</f>
        <v>270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184"/>
      <c r="J239" s="28">
        <f t="shared" si="7"/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184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369"/>
      <c r="G241" s="10"/>
      <c r="H241" s="23">
        <v>0</v>
      </c>
      <c r="I241" s="184"/>
      <c r="J241" s="39"/>
    </row>
    <row r="242" spans="1:10" ht="22.5">
      <c r="A242" s="11"/>
      <c r="B242" s="16"/>
      <c r="C242" s="17" t="s">
        <v>1330</v>
      </c>
      <c r="D242" s="17" t="s">
        <v>1322</v>
      </c>
      <c r="E242" s="17" t="s">
        <v>17</v>
      </c>
      <c r="F242" s="16">
        <v>3</v>
      </c>
      <c r="G242" s="16" t="s">
        <v>19</v>
      </c>
      <c r="H242" s="23">
        <v>1</v>
      </c>
      <c r="I242" s="184">
        <v>14.29</v>
      </c>
      <c r="J242" s="28">
        <f t="shared" si="7"/>
        <v>14.29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184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184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369"/>
      <c r="G245" s="10"/>
      <c r="H245" s="23">
        <v>0</v>
      </c>
      <c r="I245" s="184"/>
      <c r="J245" s="39">
        <f>SUM(J246:J248)</f>
        <v>282.96000000000004</v>
      </c>
    </row>
    <row r="246" spans="1:10" s="2" customFormat="1" ht="22.5">
      <c r="A246" s="11"/>
      <c r="B246" s="12"/>
      <c r="C246" s="13" t="s">
        <v>1331</v>
      </c>
      <c r="D246" s="14" t="s">
        <v>1332</v>
      </c>
      <c r="E246" s="14" t="s">
        <v>17</v>
      </c>
      <c r="F246" s="15" t="s">
        <v>139</v>
      </c>
      <c r="G246" s="15" t="s">
        <v>19</v>
      </c>
      <c r="H246" s="24">
        <v>27</v>
      </c>
      <c r="I246" s="184">
        <v>10.48</v>
      </c>
      <c r="J246" s="28">
        <f t="shared" si="7"/>
        <v>282.96000000000004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184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184"/>
      <c r="J248" s="28">
        <f t="shared" si="7"/>
        <v>0</v>
      </c>
    </row>
    <row r="249" spans="1:10" ht="24.95" customHeight="1">
      <c r="A249" s="45" t="s">
        <v>69</v>
      </c>
      <c r="B249" s="10"/>
      <c r="C249" s="197" t="s">
        <v>56</v>
      </c>
      <c r="D249" s="196"/>
      <c r="E249" s="10"/>
      <c r="F249" s="369"/>
      <c r="G249" s="10"/>
      <c r="H249" s="23">
        <v>0</v>
      </c>
      <c r="I249" s="184"/>
      <c r="J249" s="39">
        <v>15.71</v>
      </c>
    </row>
    <row r="250" spans="1:10" ht="25.5" customHeight="1">
      <c r="A250" s="45"/>
      <c r="B250" s="114"/>
      <c r="C250" s="250" t="s">
        <v>1333</v>
      </c>
      <c r="D250" s="249" t="s">
        <v>1334</v>
      </c>
      <c r="E250" s="14" t="s">
        <v>17</v>
      </c>
      <c r="F250" s="15" t="s">
        <v>139</v>
      </c>
      <c r="G250" s="15" t="s">
        <v>19</v>
      </c>
      <c r="H250" s="23">
        <v>1</v>
      </c>
      <c r="I250" s="184">
        <v>15.71</v>
      </c>
      <c r="J250" s="39">
        <v>15.71</v>
      </c>
    </row>
    <row r="251" spans="1:10" ht="10.15" customHeight="1">
      <c r="A251" s="45"/>
      <c r="B251" s="10"/>
      <c r="C251" s="118"/>
      <c r="D251" s="119"/>
      <c r="E251" s="10"/>
      <c r="F251" s="369"/>
      <c r="G251" s="10"/>
      <c r="H251" s="23"/>
      <c r="I251" s="184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184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369"/>
      <c r="G253" s="10"/>
      <c r="H253" s="23">
        <v>0</v>
      </c>
      <c r="I253" s="184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369"/>
      <c r="G254" s="10"/>
      <c r="H254" s="23"/>
      <c r="I254" s="184"/>
      <c r="J254" s="39"/>
    </row>
    <row r="255" spans="1:10" ht="10.15" customHeight="1">
      <c r="A255" s="45"/>
      <c r="B255" s="10"/>
      <c r="C255" s="9"/>
      <c r="D255" s="10"/>
      <c r="E255" s="10"/>
      <c r="F255" s="369"/>
      <c r="G255" s="10"/>
      <c r="H255" s="23"/>
      <c r="I255" s="184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184"/>
      <c r="J256" s="116">
        <f t="shared" si="7"/>
        <v>0</v>
      </c>
    </row>
    <row r="257" spans="1:50" ht="24.95" customHeight="1">
      <c r="A257" s="195" t="s">
        <v>73</v>
      </c>
      <c r="B257" s="196"/>
      <c r="C257" s="197" t="s">
        <v>60</v>
      </c>
      <c r="D257" s="196"/>
      <c r="E257" s="196"/>
      <c r="F257" s="320"/>
      <c r="G257" s="196"/>
      <c r="H257" s="198">
        <v>0</v>
      </c>
      <c r="I257" s="255"/>
      <c r="J257" s="139">
        <v>334.26</v>
      </c>
    </row>
    <row r="258" spans="1:50" s="206" customFormat="1" ht="22.5">
      <c r="A258" s="251"/>
      <c r="B258" s="252"/>
      <c r="C258" s="130" t="s">
        <v>718</v>
      </c>
      <c r="D258" s="130"/>
      <c r="E258" s="130" t="s">
        <v>63</v>
      </c>
      <c r="F258" s="372">
        <v>3</v>
      </c>
      <c r="G258" s="130"/>
      <c r="H258" s="213">
        <v>28</v>
      </c>
      <c r="I258" s="254">
        <v>12.38</v>
      </c>
      <c r="J258" s="211">
        <v>334.26</v>
      </c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37"/>
    </row>
    <row r="259" spans="1:50" ht="10.15" customHeight="1">
      <c r="A259" s="253"/>
      <c r="B259" s="119"/>
      <c r="C259" s="118"/>
      <c r="D259" s="119"/>
      <c r="E259" s="119"/>
      <c r="F259" s="373"/>
      <c r="G259" s="119"/>
      <c r="H259" s="120"/>
      <c r="I259" s="256"/>
      <c r="J259" s="139"/>
    </row>
    <row r="260" spans="1:50" s="2" customFormat="1">
      <c r="A260" s="11"/>
      <c r="B260" s="12"/>
      <c r="C260" s="13"/>
      <c r="D260" s="14"/>
      <c r="E260" s="14"/>
      <c r="F260" s="15"/>
      <c r="G260" s="15"/>
      <c r="H260" s="24"/>
      <c r="I260" s="184"/>
      <c r="J260" s="121">
        <f t="shared" si="7"/>
        <v>0</v>
      </c>
    </row>
    <row r="261" spans="1:50" ht="24.95" customHeight="1">
      <c r="A261" s="45" t="s">
        <v>75</v>
      </c>
      <c r="B261" s="10"/>
      <c r="C261" s="9" t="s">
        <v>65</v>
      </c>
      <c r="D261" s="10"/>
      <c r="E261" s="10"/>
      <c r="F261" s="369"/>
      <c r="G261" s="10"/>
      <c r="H261" s="23">
        <v>0</v>
      </c>
      <c r="I261" s="184"/>
      <c r="J261" s="39">
        <f>SUM(J262:J264)</f>
        <v>174.3</v>
      </c>
    </row>
    <row r="262" spans="1:50" s="2" customFormat="1" ht="22.5">
      <c r="A262" s="11"/>
      <c r="B262" s="12"/>
      <c r="C262" s="13" t="s">
        <v>988</v>
      </c>
      <c r="D262" s="14" t="s">
        <v>1335</v>
      </c>
      <c r="E262" s="14" t="s">
        <v>17</v>
      </c>
      <c r="F262" s="15" t="s">
        <v>139</v>
      </c>
      <c r="G262" s="15"/>
      <c r="H262" s="24">
        <v>21</v>
      </c>
      <c r="I262" s="184">
        <v>8.3000000000000007</v>
      </c>
      <c r="J262" s="28">
        <f t="shared" si="7"/>
        <v>174.3</v>
      </c>
    </row>
    <row r="263" spans="1:50" s="2" customFormat="1">
      <c r="A263" s="11"/>
      <c r="B263" s="12"/>
      <c r="C263" s="13"/>
      <c r="D263" s="14"/>
      <c r="E263" s="14"/>
      <c r="F263" s="15"/>
      <c r="G263" s="15"/>
      <c r="H263" s="24"/>
      <c r="I263" s="184"/>
      <c r="J263" s="28"/>
    </row>
    <row r="264" spans="1:50" s="2" customFormat="1">
      <c r="A264" s="11"/>
      <c r="B264" s="12"/>
      <c r="C264" s="13"/>
      <c r="D264" s="14"/>
      <c r="E264" s="14"/>
      <c r="F264" s="15"/>
      <c r="G264" s="15"/>
      <c r="H264" s="24"/>
      <c r="I264" s="184"/>
      <c r="J264" s="28">
        <f t="shared" si="7"/>
        <v>0</v>
      </c>
    </row>
    <row r="265" spans="1:50" ht="24.95" customHeight="1">
      <c r="A265" s="45" t="s">
        <v>77</v>
      </c>
      <c r="B265" s="10"/>
      <c r="C265" s="227" t="s">
        <v>87</v>
      </c>
      <c r="D265" s="10"/>
      <c r="E265" s="10"/>
      <c r="F265" s="369"/>
      <c r="G265" s="10"/>
      <c r="H265" s="23">
        <v>0</v>
      </c>
      <c r="I265" s="184"/>
      <c r="J265" s="39">
        <f>SUM(J266:J268)</f>
        <v>295.64999999999998</v>
      </c>
    </row>
    <row r="266" spans="1:50" ht="22.5">
      <c r="A266" s="11"/>
      <c r="B266" s="16"/>
      <c r="C266" s="17" t="s">
        <v>1336</v>
      </c>
      <c r="D266" s="17" t="s">
        <v>408</v>
      </c>
      <c r="E266" s="17" t="s">
        <v>17</v>
      </c>
      <c r="F266" s="16">
        <v>3</v>
      </c>
      <c r="G266" s="16" t="s">
        <v>1156</v>
      </c>
      <c r="H266" s="23">
        <v>27</v>
      </c>
      <c r="I266" s="184">
        <v>10.95</v>
      </c>
      <c r="J266" s="28">
        <f t="shared" si="7"/>
        <v>295.64999999999998</v>
      </c>
    </row>
    <row r="267" spans="1:50" s="2" customFormat="1">
      <c r="A267" s="11"/>
      <c r="B267" s="12"/>
      <c r="C267" s="13"/>
      <c r="D267" s="14"/>
      <c r="E267" s="14"/>
      <c r="F267" s="15"/>
      <c r="G267" s="15"/>
      <c r="H267" s="24"/>
      <c r="I267" s="184"/>
      <c r="J267" s="28">
        <f t="shared" si="7"/>
        <v>0</v>
      </c>
    </row>
    <row r="268" spans="1:50" s="2" customFormat="1">
      <c r="A268" s="11"/>
      <c r="B268" s="12"/>
      <c r="C268" s="13"/>
      <c r="D268" s="14"/>
      <c r="E268" s="14"/>
      <c r="F268" s="15"/>
      <c r="G268" s="15"/>
      <c r="H268" s="24"/>
      <c r="I268" s="184"/>
      <c r="J268" s="28">
        <f t="shared" si="7"/>
        <v>0</v>
      </c>
    </row>
    <row r="269" spans="1:50" ht="24.95" customHeight="1">
      <c r="A269" s="45" t="s">
        <v>79</v>
      </c>
      <c r="B269" s="10"/>
      <c r="C269" s="9" t="s">
        <v>72</v>
      </c>
      <c r="D269" s="10"/>
      <c r="E269" s="10"/>
      <c r="F269" s="369"/>
      <c r="G269" s="10"/>
      <c r="H269" s="23">
        <v>0</v>
      </c>
      <c r="I269" s="184"/>
      <c r="J269" s="39">
        <f>SUM(J270:J272)</f>
        <v>0</v>
      </c>
    </row>
    <row r="270" spans="1:50" s="2" customFormat="1">
      <c r="A270" s="11"/>
      <c r="B270" s="16"/>
      <c r="C270" s="13"/>
      <c r="D270" s="14"/>
      <c r="E270" s="14"/>
      <c r="F270" s="15"/>
      <c r="G270" s="15"/>
      <c r="H270" s="24"/>
      <c r="I270" s="184"/>
      <c r="J270" s="28">
        <f t="shared" si="7"/>
        <v>0</v>
      </c>
    </row>
    <row r="271" spans="1:50">
      <c r="A271" s="11"/>
      <c r="B271" s="16"/>
      <c r="C271" s="17"/>
      <c r="D271" s="17"/>
      <c r="E271" s="17"/>
      <c r="F271" s="16"/>
      <c r="G271" s="16"/>
      <c r="H271" s="23"/>
      <c r="I271" s="184"/>
      <c r="J271" s="28">
        <f t="shared" si="7"/>
        <v>0</v>
      </c>
    </row>
    <row r="272" spans="1:50" s="2" customFormat="1">
      <c r="A272" s="11"/>
      <c r="B272" s="16"/>
      <c r="C272" s="14"/>
      <c r="D272" s="14"/>
      <c r="E272" s="14"/>
      <c r="F272" s="15"/>
      <c r="G272" s="15"/>
      <c r="H272" s="24"/>
      <c r="I272" s="184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369"/>
      <c r="G273" s="10"/>
      <c r="H273" s="23">
        <v>0</v>
      </c>
      <c r="I273" s="184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184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184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184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369"/>
      <c r="G277" s="10"/>
      <c r="H277" s="23">
        <v>0</v>
      </c>
      <c r="I277" s="184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369"/>
      <c r="G278" s="10"/>
      <c r="H278" s="23"/>
      <c r="I278" s="184"/>
      <c r="J278" s="39"/>
    </row>
    <row r="279" spans="1:10" ht="11.45" customHeight="1">
      <c r="A279" s="9"/>
      <c r="B279" s="10"/>
      <c r="C279" s="10"/>
      <c r="D279" s="10"/>
      <c r="E279" s="10"/>
      <c r="F279" s="369"/>
      <c r="G279" s="10"/>
      <c r="H279" s="23"/>
      <c r="I279" s="184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184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369"/>
      <c r="G281" s="10"/>
      <c r="H281" s="23">
        <v>0</v>
      </c>
      <c r="I281" s="184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184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184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184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369"/>
      <c r="G285" s="10"/>
      <c r="H285" s="23">
        <v>0</v>
      </c>
      <c r="I285" s="184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369"/>
      <c r="G286" s="10"/>
      <c r="H286" s="23"/>
      <c r="I286" s="184"/>
      <c r="J286" s="39"/>
    </row>
    <row r="287" spans="1:10" ht="11.45" customHeight="1">
      <c r="A287" s="45"/>
      <c r="B287" s="10"/>
      <c r="C287" s="9"/>
      <c r="D287" s="10"/>
      <c r="E287" s="10"/>
      <c r="F287" s="369"/>
      <c r="G287" s="10"/>
      <c r="H287" s="23"/>
      <c r="I287" s="184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184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369"/>
      <c r="G289" s="10"/>
      <c r="H289" s="23">
        <v>0</v>
      </c>
      <c r="I289" s="184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184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184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184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369"/>
      <c r="G293" s="10"/>
      <c r="H293" s="23">
        <v>0</v>
      </c>
      <c r="I293" s="184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184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184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184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369"/>
      <c r="G297" s="10"/>
      <c r="H297" s="23">
        <v>0</v>
      </c>
      <c r="I297" s="184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184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184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184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185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259"/>
      <c r="G302" s="42"/>
      <c r="H302" s="43"/>
      <c r="I302" s="183"/>
      <c r="J302" s="28">
        <v>1882.52</v>
      </c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369"/>
      <c r="G303" s="10"/>
      <c r="H303" s="23">
        <v>0</v>
      </c>
      <c r="I303" s="184"/>
      <c r="J303" s="39">
        <f>SUM(J304:J306)</f>
        <v>220</v>
      </c>
    </row>
    <row r="304" spans="1:10" s="2" customFormat="1" ht="22.5">
      <c r="A304" s="11"/>
      <c r="B304" s="12"/>
      <c r="C304" s="13" t="s">
        <v>1337</v>
      </c>
      <c r="D304" s="14" t="s">
        <v>1338</v>
      </c>
      <c r="E304" s="14" t="s">
        <v>17</v>
      </c>
      <c r="F304" s="15" t="s">
        <v>167</v>
      </c>
      <c r="G304" s="15"/>
      <c r="H304" s="24">
        <v>22</v>
      </c>
      <c r="I304" s="184">
        <v>10</v>
      </c>
      <c r="J304" s="28">
        <f t="shared" si="8"/>
        <v>220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184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184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369"/>
      <c r="G307" s="10"/>
      <c r="H307" s="23">
        <v>0</v>
      </c>
      <c r="I307" s="184"/>
      <c r="J307" s="39">
        <f>SUM(J308:J310)</f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184"/>
      <c r="J308" s="28">
        <f t="shared" si="8"/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184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184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369"/>
      <c r="G311" s="10"/>
      <c r="H311" s="23">
        <v>0</v>
      </c>
      <c r="I311" s="184"/>
      <c r="J311" s="39">
        <f>SUM(J312:J314)</f>
        <v>0</v>
      </c>
    </row>
    <row r="312" spans="1:10">
      <c r="A312" s="11"/>
      <c r="B312" s="16"/>
      <c r="C312" s="17"/>
      <c r="D312" s="17"/>
      <c r="E312" s="17"/>
      <c r="F312" s="16"/>
      <c r="G312" s="16"/>
      <c r="H312" s="23"/>
      <c r="I312" s="184"/>
      <c r="J312" s="28">
        <f t="shared" si="8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184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184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369"/>
      <c r="G315" s="10"/>
      <c r="H315" s="23">
        <v>0</v>
      </c>
      <c r="I315" s="184"/>
      <c r="J315" s="39">
        <f>SUM(J316:J318)</f>
        <v>0</v>
      </c>
    </row>
    <row r="316" spans="1:10">
      <c r="A316" s="11"/>
      <c r="B316" s="16"/>
      <c r="C316" s="17"/>
      <c r="D316" s="17"/>
      <c r="E316" s="17"/>
      <c r="F316" s="16"/>
      <c r="G316" s="16"/>
      <c r="H316" s="23"/>
      <c r="I316" s="184"/>
      <c r="J316" s="28">
        <f t="shared" si="8"/>
        <v>0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184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184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369"/>
      <c r="G319" s="10"/>
      <c r="H319" s="23">
        <v>0</v>
      </c>
      <c r="I319" s="184"/>
      <c r="J319" s="39">
        <f>SUM(J320:J322)</f>
        <v>293.26</v>
      </c>
    </row>
    <row r="320" spans="1:10" s="2" customFormat="1" ht="22.5">
      <c r="A320" s="11"/>
      <c r="B320" s="12"/>
      <c r="C320" s="13" t="s">
        <v>1339</v>
      </c>
      <c r="D320" s="14" t="s">
        <v>1340</v>
      </c>
      <c r="E320" s="14" t="s">
        <v>17</v>
      </c>
      <c r="F320" s="15" t="s">
        <v>167</v>
      </c>
      <c r="G320" s="15" t="s">
        <v>33</v>
      </c>
      <c r="H320" s="24">
        <v>22</v>
      </c>
      <c r="I320" s="184">
        <v>13.33</v>
      </c>
      <c r="J320" s="28">
        <f t="shared" si="8"/>
        <v>293.26</v>
      </c>
    </row>
    <row r="321" spans="1:10" s="2" customFormat="1">
      <c r="A321" s="11"/>
      <c r="B321" s="12"/>
      <c r="C321" s="13"/>
      <c r="D321" s="14"/>
      <c r="E321" s="14"/>
      <c r="F321" s="15"/>
      <c r="G321" s="15"/>
      <c r="H321" s="24"/>
      <c r="I321" s="184"/>
      <c r="J321" s="28">
        <f t="shared" si="8"/>
        <v>0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184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369"/>
      <c r="G323" s="10"/>
      <c r="H323" s="23">
        <v>0</v>
      </c>
      <c r="I323" s="184"/>
      <c r="J323" s="39">
        <f>SUM(J324:J326)</f>
        <v>0</v>
      </c>
    </row>
    <row r="324" spans="1:10">
      <c r="A324" s="11"/>
      <c r="B324" s="16"/>
      <c r="C324" s="17"/>
      <c r="D324" s="17"/>
      <c r="E324" s="17"/>
      <c r="F324" s="16"/>
      <c r="G324" s="16"/>
      <c r="H324" s="23"/>
      <c r="I324" s="184"/>
      <c r="J324" s="28">
        <f t="shared" si="8"/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184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184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369"/>
      <c r="G327" s="10"/>
      <c r="H327" s="23">
        <v>0</v>
      </c>
      <c r="I327" s="184"/>
      <c r="J327" s="39">
        <f>SUM(J328:J330)</f>
        <v>0</v>
      </c>
    </row>
    <row r="328" spans="1:10">
      <c r="A328" s="11"/>
      <c r="B328" s="16"/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184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184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369"/>
      <c r="G331" s="10"/>
      <c r="H331" s="23">
        <v>0</v>
      </c>
      <c r="I331" s="184"/>
      <c r="J331" s="39">
        <f>SUM(J332:J334)</f>
        <v>222.84</v>
      </c>
    </row>
    <row r="332" spans="1:10" ht="22.5">
      <c r="A332" s="11"/>
      <c r="B332" s="16"/>
      <c r="C332" s="17" t="s">
        <v>1341</v>
      </c>
      <c r="D332" s="17" t="s">
        <v>435</v>
      </c>
      <c r="E332" s="17" t="s">
        <v>17</v>
      </c>
      <c r="F332" s="16">
        <v>4</v>
      </c>
      <c r="G332" s="16" t="s">
        <v>19</v>
      </c>
      <c r="H332" s="23">
        <v>18</v>
      </c>
      <c r="I332" s="184">
        <v>12.38</v>
      </c>
      <c r="J332" s="28">
        <f>H332*I332</f>
        <v>222.84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184"/>
      <c r="J333" s="28">
        <f t="shared" si="8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184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369"/>
      <c r="G335" s="10"/>
      <c r="H335" s="23">
        <v>0</v>
      </c>
      <c r="I335" s="184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184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184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184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369"/>
      <c r="G339" s="10"/>
      <c r="H339" s="23">
        <v>0</v>
      </c>
      <c r="I339" s="184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184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184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184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369"/>
      <c r="G343" s="10"/>
      <c r="H343" s="23">
        <v>0</v>
      </c>
      <c r="I343" s="184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184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184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184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369"/>
      <c r="G347" s="10"/>
      <c r="H347" s="23">
        <v>0</v>
      </c>
      <c r="I347" s="184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184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184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184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369"/>
      <c r="G351" s="10"/>
      <c r="H351" s="23">
        <v>0</v>
      </c>
      <c r="I351" s="184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184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184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184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369"/>
      <c r="G355" s="10"/>
      <c r="H355" s="23">
        <v>0</v>
      </c>
      <c r="I355" s="184"/>
      <c r="J355" s="39">
        <f>SUM(J356:J358)</f>
        <v>220</v>
      </c>
    </row>
    <row r="356" spans="1:10" s="2" customFormat="1" ht="22.5">
      <c r="A356" s="11"/>
      <c r="B356" s="12"/>
      <c r="C356" s="13" t="s">
        <v>1342</v>
      </c>
      <c r="D356" s="14" t="s">
        <v>692</v>
      </c>
      <c r="E356" s="14" t="s">
        <v>17</v>
      </c>
      <c r="F356" s="15" t="s">
        <v>167</v>
      </c>
      <c r="G356" s="15" t="s">
        <v>19</v>
      </c>
      <c r="H356" s="24">
        <v>22</v>
      </c>
      <c r="I356" s="184">
        <v>10</v>
      </c>
      <c r="J356" s="28">
        <f t="shared" si="8"/>
        <v>220</v>
      </c>
    </row>
    <row r="357" spans="1:10" s="2" customFormat="1">
      <c r="A357" s="11"/>
      <c r="B357" s="12"/>
      <c r="C357" s="13"/>
      <c r="D357" s="14"/>
      <c r="E357" s="14"/>
      <c r="F357" s="15"/>
      <c r="G357" s="15"/>
      <c r="H357" s="24"/>
      <c r="I357" s="184"/>
      <c r="J357" s="28">
        <f t="shared" si="8"/>
        <v>0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184"/>
      <c r="J358" s="28">
        <f t="shared" ref="J358:J386" si="9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369"/>
      <c r="G359" s="10"/>
      <c r="H359" s="23">
        <v>0</v>
      </c>
      <c r="I359" s="184"/>
      <c r="J359" s="39">
        <f>SUM(J360:J362)</f>
        <v>0</v>
      </c>
    </row>
    <row r="360" spans="1:10">
      <c r="A360" s="11"/>
      <c r="B360" s="16"/>
      <c r="C360" s="17"/>
      <c r="D360" s="17"/>
      <c r="E360" s="17"/>
      <c r="F360" s="16"/>
      <c r="G360" s="16"/>
      <c r="H360" s="23"/>
      <c r="I360" s="184"/>
      <c r="J360" s="28">
        <f t="shared" si="9"/>
        <v>0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184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184"/>
      <c r="J362" s="28">
        <f t="shared" si="9"/>
        <v>0</v>
      </c>
    </row>
    <row r="363" spans="1:10" ht="24.95" customHeight="1">
      <c r="A363" s="45" t="s">
        <v>73</v>
      </c>
      <c r="B363" s="10"/>
      <c r="C363" s="197" t="s">
        <v>52</v>
      </c>
      <c r="D363" s="196"/>
      <c r="E363" s="196"/>
      <c r="F363" s="320"/>
      <c r="G363" s="196"/>
      <c r="H363" s="198">
        <v>0</v>
      </c>
      <c r="I363" s="199"/>
      <c r="J363" s="117">
        <f>SUM(J364:J366)</f>
        <v>230.56</v>
      </c>
    </row>
    <row r="364" spans="1:10" s="2" customFormat="1" ht="22.5">
      <c r="A364" s="11"/>
      <c r="B364" s="115"/>
      <c r="C364" s="377" t="s">
        <v>1343</v>
      </c>
      <c r="D364" s="378" t="s">
        <v>1213</v>
      </c>
      <c r="E364" s="378" t="s">
        <v>17</v>
      </c>
      <c r="F364" s="379" t="s">
        <v>167</v>
      </c>
      <c r="G364" s="379" t="s">
        <v>19</v>
      </c>
      <c r="H364" s="380">
        <v>22</v>
      </c>
      <c r="I364" s="381">
        <v>10.48</v>
      </c>
      <c r="J364" s="382">
        <f t="shared" si="9"/>
        <v>230.56</v>
      </c>
    </row>
    <row r="365" spans="1:10" s="2" customFormat="1">
      <c r="A365" s="11"/>
      <c r="B365" s="12"/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184"/>
      <c r="J366" s="28">
        <f t="shared" si="9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369"/>
      <c r="G367" s="10"/>
      <c r="H367" s="23">
        <v>0</v>
      </c>
      <c r="I367" s="184"/>
      <c r="J367" s="39">
        <f>SUM(J370)</f>
        <v>0</v>
      </c>
    </row>
    <row r="368" spans="1:10" ht="10.15" customHeight="1">
      <c r="A368" s="9"/>
      <c r="B368" s="10"/>
      <c r="C368" s="9"/>
      <c r="D368" s="10"/>
      <c r="E368" s="10"/>
      <c r="F368" s="369"/>
      <c r="G368" s="10"/>
      <c r="H368" s="23"/>
      <c r="I368" s="184"/>
      <c r="J368" s="39"/>
    </row>
    <row r="369" spans="1:10" ht="10.9" customHeight="1">
      <c r="A369" s="9"/>
      <c r="B369" s="10"/>
      <c r="C369" s="9"/>
      <c r="D369" s="10"/>
      <c r="E369" s="10"/>
      <c r="F369" s="369"/>
      <c r="G369" s="10"/>
      <c r="H369" s="23"/>
      <c r="I369" s="184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184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369"/>
      <c r="G371" s="10"/>
      <c r="H371" s="23">
        <v>0</v>
      </c>
      <c r="I371" s="184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369"/>
      <c r="G372" s="10"/>
      <c r="H372" s="23"/>
      <c r="I372" s="184"/>
      <c r="J372" s="39"/>
    </row>
    <row r="373" spans="1:10" ht="10.15" customHeight="1">
      <c r="A373" s="45"/>
      <c r="B373" s="10"/>
      <c r="C373" s="9"/>
      <c r="D373" s="10"/>
      <c r="E373" s="10"/>
      <c r="F373" s="369"/>
      <c r="G373" s="10"/>
      <c r="H373" s="23"/>
      <c r="I373" s="184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184"/>
      <c r="J374" s="28">
        <f t="shared" si="9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369"/>
      <c r="G375" s="10"/>
      <c r="H375" s="23">
        <v>0</v>
      </c>
      <c r="I375" s="184"/>
      <c r="J375" s="39">
        <v>272.36</v>
      </c>
    </row>
    <row r="376" spans="1:10" ht="10.9" customHeight="1">
      <c r="A376" s="9"/>
      <c r="B376" s="10"/>
      <c r="C376" s="110" t="s">
        <v>718</v>
      </c>
      <c r="D376" s="10"/>
      <c r="E376" s="111" t="s">
        <v>63</v>
      </c>
      <c r="F376" s="16">
        <v>4</v>
      </c>
      <c r="G376" s="111" t="s">
        <v>19</v>
      </c>
      <c r="H376" s="23">
        <v>22</v>
      </c>
      <c r="I376" s="184">
        <v>12.38</v>
      </c>
      <c r="J376" s="39">
        <v>272.36</v>
      </c>
    </row>
    <row r="377" spans="1:10" ht="10.9" customHeight="1">
      <c r="A377" s="9"/>
      <c r="B377" s="10"/>
      <c r="C377" s="9"/>
      <c r="D377" s="10"/>
      <c r="E377" s="10"/>
      <c r="F377" s="369"/>
      <c r="G377" s="10"/>
      <c r="H377" s="23"/>
      <c r="I377" s="184"/>
      <c r="J377" s="39"/>
    </row>
    <row r="378" spans="1:10" s="2" customFormat="1">
      <c r="A378" s="11"/>
      <c r="B378" s="12"/>
      <c r="C378" s="13"/>
      <c r="D378" s="14"/>
      <c r="E378" s="14"/>
      <c r="F378" s="15"/>
      <c r="G378" s="15"/>
      <c r="H378" s="24"/>
      <c r="I378" s="184"/>
      <c r="J378" s="28">
        <f t="shared" si="9"/>
        <v>0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369"/>
      <c r="G379" s="10"/>
      <c r="H379" s="23">
        <v>0</v>
      </c>
      <c r="I379" s="184"/>
      <c r="J379" s="39">
        <f>SUM(J380:J382)</f>
        <v>182.60000000000002</v>
      </c>
    </row>
    <row r="380" spans="1:10" s="2" customFormat="1" ht="22.5">
      <c r="A380" s="11"/>
      <c r="B380" s="12"/>
      <c r="C380" s="13" t="s">
        <v>1344</v>
      </c>
      <c r="D380" s="14" t="s">
        <v>1335</v>
      </c>
      <c r="E380" s="14" t="s">
        <v>17</v>
      </c>
      <c r="F380" s="15" t="s">
        <v>167</v>
      </c>
      <c r="G380" s="15" t="s">
        <v>1199</v>
      </c>
      <c r="H380" s="24">
        <v>22</v>
      </c>
      <c r="I380" s="184">
        <v>8.3000000000000007</v>
      </c>
      <c r="J380" s="28">
        <f t="shared" si="9"/>
        <v>182.60000000000002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184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184"/>
      <c r="J382" s="28">
        <f t="shared" si="9"/>
        <v>0</v>
      </c>
    </row>
    <row r="383" spans="1:10" ht="24.95" customHeight="1">
      <c r="A383" s="45" t="s">
        <v>83</v>
      </c>
      <c r="B383" s="10"/>
      <c r="C383" s="227" t="s">
        <v>87</v>
      </c>
      <c r="D383" s="10"/>
      <c r="E383" s="10"/>
      <c r="F383" s="369"/>
      <c r="G383" s="10"/>
      <c r="H383" s="23">
        <v>0</v>
      </c>
      <c r="I383" s="184"/>
      <c r="J383" s="39">
        <f>SUM(J384:J386)</f>
        <v>240.89999999999998</v>
      </c>
    </row>
    <row r="384" spans="1:10" ht="22.5">
      <c r="A384" s="11"/>
      <c r="B384" s="16"/>
      <c r="C384" s="17" t="s">
        <v>1345</v>
      </c>
      <c r="D384" s="17" t="s">
        <v>179</v>
      </c>
      <c r="E384" s="17" t="s">
        <v>17</v>
      </c>
      <c r="F384" s="16">
        <v>4</v>
      </c>
      <c r="G384" s="16" t="s">
        <v>1156</v>
      </c>
      <c r="H384" s="23">
        <v>22</v>
      </c>
      <c r="I384" s="184">
        <v>10.95</v>
      </c>
      <c r="J384" s="28">
        <f t="shared" si="9"/>
        <v>240.89999999999998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184"/>
      <c r="J385" s="28">
        <f t="shared" si="9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184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369"/>
      <c r="G387" s="10"/>
      <c r="H387" s="23">
        <v>0</v>
      </c>
      <c r="I387" s="184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184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184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184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369"/>
      <c r="G391" s="10"/>
      <c r="H391" s="23">
        <v>0</v>
      </c>
      <c r="I391" s="184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184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184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184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369"/>
      <c r="G395" s="10"/>
      <c r="H395" s="23">
        <v>0</v>
      </c>
      <c r="I395" s="184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184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184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184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369"/>
      <c r="G399" s="10"/>
      <c r="H399" s="23">
        <v>0</v>
      </c>
      <c r="I399" s="184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184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184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184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369"/>
      <c r="G403" s="10"/>
      <c r="H403" s="23">
        <v>0</v>
      </c>
      <c r="I403" s="184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369"/>
      <c r="G404" s="10"/>
      <c r="H404" s="23"/>
      <c r="I404" s="184"/>
      <c r="J404" s="39"/>
    </row>
    <row r="405" spans="1:10" ht="11.45" customHeight="1">
      <c r="A405" s="45"/>
      <c r="B405" s="10"/>
      <c r="C405" s="9"/>
      <c r="D405" s="10"/>
      <c r="E405" s="10"/>
      <c r="F405" s="369"/>
      <c r="G405" s="10"/>
      <c r="H405" s="23"/>
      <c r="I405" s="184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184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369"/>
      <c r="G407" s="10"/>
      <c r="H407" s="23">
        <v>0</v>
      </c>
      <c r="I407" s="184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184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184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184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369"/>
      <c r="G411" s="10"/>
      <c r="H411" s="23">
        <v>0</v>
      </c>
      <c r="I411" s="184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184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184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184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369"/>
      <c r="G415" s="10"/>
      <c r="H415" s="23">
        <v>0</v>
      </c>
      <c r="I415" s="184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184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184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184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185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259"/>
      <c r="G420" s="42"/>
      <c r="H420" s="43"/>
      <c r="I420" s="183"/>
      <c r="J420" s="28">
        <v>5015.09</v>
      </c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369"/>
      <c r="G421" s="10"/>
      <c r="H421" s="23">
        <v>0</v>
      </c>
      <c r="I421" s="184"/>
      <c r="J421" s="39">
        <f>SUM(J422:J424)</f>
        <v>401.45</v>
      </c>
    </row>
    <row r="422" spans="1:10" s="2" customFormat="1" ht="22.5">
      <c r="A422" s="11"/>
      <c r="B422" s="12"/>
      <c r="C422" s="13" t="s">
        <v>1346</v>
      </c>
      <c r="D422" s="14" t="s">
        <v>1347</v>
      </c>
      <c r="E422" s="14" t="s">
        <v>17</v>
      </c>
      <c r="F422" s="15" t="s">
        <v>223</v>
      </c>
      <c r="G422" s="15" t="s">
        <v>1156</v>
      </c>
      <c r="H422" s="24">
        <v>31</v>
      </c>
      <c r="I422" s="184">
        <v>12.95</v>
      </c>
      <c r="J422" s="28">
        <f t="shared" si="10"/>
        <v>401.45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184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184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369"/>
      <c r="G425" s="10"/>
      <c r="H425" s="23">
        <v>0</v>
      </c>
      <c r="I425" s="184"/>
      <c r="J425" s="39">
        <f>SUM(J426:J428)</f>
        <v>0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184"/>
      <c r="J426" s="28">
        <f t="shared" ref="J426:J488" si="11">H426*I426</f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184"/>
      <c r="J427" s="28">
        <f t="shared" si="11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184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369"/>
      <c r="G429" s="10"/>
      <c r="H429" s="23">
        <v>0</v>
      </c>
      <c r="I429" s="184"/>
      <c r="J429" s="39">
        <f>SUM(J430:J432)</f>
        <v>0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184"/>
      <c r="J430" s="28">
        <f t="shared" si="11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184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184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369"/>
      <c r="G433" s="10"/>
      <c r="H433" s="23">
        <v>0</v>
      </c>
      <c r="I433" s="184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184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184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184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369"/>
      <c r="G437" s="10"/>
      <c r="H437" s="23">
        <v>0</v>
      </c>
      <c r="I437" s="184"/>
      <c r="J437" s="39">
        <f>SUM(J438:J440)</f>
        <v>354.33</v>
      </c>
    </row>
    <row r="438" spans="1:10" s="2" customFormat="1" ht="22.5">
      <c r="A438" s="11"/>
      <c r="B438" s="12"/>
      <c r="C438" s="13" t="s">
        <v>1348</v>
      </c>
      <c r="D438" s="14" t="s">
        <v>1349</v>
      </c>
      <c r="E438" s="14" t="s">
        <v>17</v>
      </c>
      <c r="F438" s="15" t="s">
        <v>223</v>
      </c>
      <c r="G438" s="15" t="s">
        <v>882</v>
      </c>
      <c r="H438" s="24">
        <v>31</v>
      </c>
      <c r="I438" s="184">
        <v>11.43</v>
      </c>
      <c r="J438" s="28">
        <f t="shared" si="11"/>
        <v>354.33</v>
      </c>
    </row>
    <row r="439" spans="1:10" s="2" customFormat="1">
      <c r="A439" s="11"/>
      <c r="B439" s="12"/>
      <c r="C439" s="13"/>
      <c r="D439" s="14"/>
      <c r="E439" s="14"/>
      <c r="F439" s="15"/>
      <c r="G439" s="15"/>
      <c r="H439" s="24"/>
      <c r="I439" s="184"/>
      <c r="J439" s="28">
        <f t="shared" si="11"/>
        <v>0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184"/>
      <c r="J440" s="28">
        <f t="shared" si="11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369"/>
      <c r="G441" s="10"/>
      <c r="H441" s="23">
        <v>0</v>
      </c>
      <c r="I441" s="184"/>
      <c r="J441" s="39">
        <f>SUM(J442:J444)</f>
        <v>0</v>
      </c>
    </row>
    <row r="442" spans="1:10">
      <c r="A442" s="11"/>
      <c r="B442" s="16"/>
      <c r="C442" s="17"/>
      <c r="D442" s="17"/>
      <c r="E442" s="17"/>
      <c r="F442" s="16"/>
      <c r="G442" s="16"/>
      <c r="H442" s="23"/>
      <c r="I442" s="184"/>
      <c r="J442" s="28">
        <f t="shared" si="11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184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184"/>
      <c r="J444" s="28">
        <f t="shared" si="11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369"/>
      <c r="G445" s="10"/>
      <c r="H445" s="23">
        <v>0</v>
      </c>
      <c r="I445" s="184"/>
      <c r="J445" s="39">
        <f>SUM(J446:J448)</f>
        <v>0</v>
      </c>
    </row>
    <row r="446" spans="1:10">
      <c r="A446" s="11"/>
      <c r="B446" s="16"/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184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184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369"/>
      <c r="G449" s="10"/>
      <c r="H449" s="23">
        <v>0</v>
      </c>
      <c r="I449" s="184"/>
      <c r="J449" s="39">
        <f>SUM(J450:J452)</f>
        <v>297.12</v>
      </c>
    </row>
    <row r="450" spans="1:10" s="2" customFormat="1" ht="22.5">
      <c r="A450" s="11"/>
      <c r="B450" s="12"/>
      <c r="C450" s="17" t="s">
        <v>1350</v>
      </c>
      <c r="D450" s="17" t="s">
        <v>1021</v>
      </c>
      <c r="E450" s="17" t="s">
        <v>17</v>
      </c>
      <c r="F450" s="16">
        <v>5</v>
      </c>
      <c r="G450" s="16" t="s">
        <v>1156</v>
      </c>
      <c r="H450" s="23">
        <v>24</v>
      </c>
      <c r="I450" s="184">
        <v>12.38</v>
      </c>
      <c r="J450" s="28">
        <f>H450*I450</f>
        <v>297.12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184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184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369"/>
      <c r="G453" s="10"/>
      <c r="H453" s="23">
        <v>0</v>
      </c>
      <c r="I453" s="184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184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184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184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369"/>
      <c r="G457" s="10"/>
      <c r="H457" s="23">
        <v>0</v>
      </c>
      <c r="I457" s="184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184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184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184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369"/>
      <c r="G461" s="10"/>
      <c r="H461" s="23">
        <v>0</v>
      </c>
      <c r="I461" s="184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184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184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184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369"/>
      <c r="G465" s="10"/>
      <c r="H465" s="23">
        <v>0</v>
      </c>
      <c r="I465" s="184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184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184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184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369"/>
      <c r="G469" s="10"/>
      <c r="H469" s="23">
        <v>0</v>
      </c>
      <c r="I469" s="184"/>
      <c r="J469" s="39">
        <f>SUM(J470:J472)</f>
        <v>442.98999999999995</v>
      </c>
    </row>
    <row r="470" spans="1:10" s="2" customFormat="1" ht="22.5">
      <c r="A470" s="11"/>
      <c r="B470" s="12"/>
      <c r="C470" s="13" t="s">
        <v>1022</v>
      </c>
      <c r="D470" s="14" t="s">
        <v>1023</v>
      </c>
      <c r="E470" s="14" t="s">
        <v>17</v>
      </c>
      <c r="F470" s="15" t="s">
        <v>223</v>
      </c>
      <c r="G470" s="15" t="s">
        <v>33</v>
      </c>
      <c r="H470" s="24">
        <v>31</v>
      </c>
      <c r="I470" s="184">
        <v>14.29</v>
      </c>
      <c r="J470" s="28">
        <f t="shared" si="11"/>
        <v>442.98999999999995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184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184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369"/>
      <c r="G473" s="10"/>
      <c r="H473" s="23">
        <v>0</v>
      </c>
      <c r="I473" s="184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184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184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184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369"/>
      <c r="G477" s="10"/>
      <c r="H477" s="23">
        <v>0</v>
      </c>
      <c r="I477" s="184"/>
      <c r="J477" s="39">
        <f>SUM(J478:J480)</f>
        <v>401.45</v>
      </c>
    </row>
    <row r="478" spans="1:10" s="2" customFormat="1" ht="33.75">
      <c r="A478" s="11"/>
      <c r="B478" s="12"/>
      <c r="C478" s="13" t="s">
        <v>1351</v>
      </c>
      <c r="D478" s="14" t="s">
        <v>205</v>
      </c>
      <c r="E478" s="14" t="s">
        <v>17</v>
      </c>
      <c r="F478" s="15" t="s">
        <v>223</v>
      </c>
      <c r="G478" s="15" t="s">
        <v>1156</v>
      </c>
      <c r="H478" s="24">
        <v>31</v>
      </c>
      <c r="I478" s="184">
        <v>12.95</v>
      </c>
      <c r="J478" s="28">
        <f t="shared" si="11"/>
        <v>401.45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184"/>
      <c r="J479" s="28">
        <f t="shared" si="11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184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369"/>
      <c r="G481" s="10"/>
      <c r="H481" s="23">
        <v>0</v>
      </c>
      <c r="I481" s="184"/>
      <c r="J481" s="39">
        <f>SUM(J482:J484)</f>
        <v>0</v>
      </c>
    </row>
    <row r="482" spans="1:10">
      <c r="A482" s="11"/>
      <c r="B482" s="16"/>
      <c r="C482" s="17"/>
      <c r="D482" s="17"/>
      <c r="E482" s="17"/>
      <c r="F482" s="16"/>
      <c r="G482" s="16"/>
      <c r="H482" s="23"/>
      <c r="I482" s="184"/>
      <c r="J482" s="28">
        <f t="shared" si="11"/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184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184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369"/>
      <c r="G485" s="10"/>
      <c r="H485" s="23">
        <v>0</v>
      </c>
      <c r="I485" s="184"/>
      <c r="J485" s="39">
        <f>SUM(J486:J488)</f>
        <v>1328.66</v>
      </c>
    </row>
    <row r="486" spans="1:10" s="2" customFormat="1" ht="22.5">
      <c r="A486" s="11"/>
      <c r="B486" s="12"/>
      <c r="C486" s="13" t="s">
        <v>1352</v>
      </c>
      <c r="D486" s="14" t="s">
        <v>214</v>
      </c>
      <c r="E486" s="14" t="s">
        <v>17</v>
      </c>
      <c r="F486" s="15" t="s">
        <v>223</v>
      </c>
      <c r="G486" s="15" t="s">
        <v>882</v>
      </c>
      <c r="H486" s="24">
        <v>31</v>
      </c>
      <c r="I486" s="184">
        <v>11.43</v>
      </c>
      <c r="J486" s="28">
        <f t="shared" si="11"/>
        <v>354.33</v>
      </c>
    </row>
    <row r="487" spans="1:10" s="2" customFormat="1">
      <c r="A487" s="11"/>
      <c r="B487" s="12"/>
      <c r="C487" s="191" t="s">
        <v>1353</v>
      </c>
      <c r="D487" s="192" t="s">
        <v>1354</v>
      </c>
      <c r="E487" s="192" t="s">
        <v>459</v>
      </c>
      <c r="F487" s="149" t="s">
        <v>223</v>
      </c>
      <c r="G487" s="149" t="s">
        <v>1156</v>
      </c>
      <c r="H487" s="193">
        <v>31</v>
      </c>
      <c r="I487" s="194">
        <v>31.43</v>
      </c>
      <c r="J487" s="121">
        <f>H487*I487</f>
        <v>974.33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184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369"/>
      <c r="G489" s="10"/>
      <c r="H489" s="23">
        <v>0</v>
      </c>
      <c r="I489" s="184"/>
      <c r="J489" s="39">
        <f>SUM(J490:J492)</f>
        <v>0</v>
      </c>
    </row>
    <row r="490" spans="1:10">
      <c r="A490" s="11"/>
      <c r="B490" s="16"/>
      <c r="C490" s="17"/>
      <c r="D490" s="17"/>
      <c r="E490" s="17"/>
      <c r="F490" s="16"/>
      <c r="G490" s="16"/>
      <c r="H490" s="23"/>
      <c r="I490" s="184"/>
      <c r="J490" s="28">
        <f t="shared" ref="J490:J520" si="12">H490*I490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184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184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369"/>
      <c r="G493" s="10"/>
      <c r="H493" s="23">
        <v>0</v>
      </c>
      <c r="I493" s="184"/>
      <c r="J493" s="39">
        <f>SUM(J494:J496)</f>
        <v>0</v>
      </c>
    </row>
    <row r="494" spans="1:10" s="2" customFormat="1">
      <c r="A494" s="11"/>
      <c r="B494" s="12"/>
      <c r="C494" s="13"/>
      <c r="D494" s="14"/>
      <c r="E494" s="14"/>
      <c r="F494" s="15"/>
      <c r="G494" s="15"/>
      <c r="H494" s="24"/>
      <c r="I494" s="184"/>
      <c r="J494" s="28"/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184"/>
      <c r="J495" s="28">
        <f t="shared" si="12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184"/>
      <c r="J496" s="28">
        <f t="shared" si="12"/>
        <v>0</v>
      </c>
    </row>
    <row r="497" spans="1:47" ht="24.95" customHeight="1">
      <c r="A497" s="45" t="s">
        <v>81</v>
      </c>
      <c r="B497" s="10"/>
      <c r="C497" s="9" t="s">
        <v>227</v>
      </c>
      <c r="D497" s="10"/>
      <c r="E497" s="10"/>
      <c r="F497" s="369"/>
      <c r="G497" s="10"/>
      <c r="H497" s="23">
        <v>0</v>
      </c>
      <c r="I497" s="184"/>
      <c r="J497" s="39">
        <f>SUM(J500)</f>
        <v>0</v>
      </c>
    </row>
    <row r="498" spans="1:47" ht="10.15" customHeight="1">
      <c r="A498" s="45"/>
      <c r="B498" s="10"/>
      <c r="C498" s="9"/>
      <c r="D498" s="10"/>
      <c r="E498" s="10"/>
      <c r="F498" s="369"/>
      <c r="G498" s="10"/>
      <c r="H498" s="23"/>
      <c r="I498" s="184"/>
      <c r="J498" s="39"/>
    </row>
    <row r="499" spans="1:47" ht="10.9" customHeight="1">
      <c r="A499" s="45"/>
      <c r="B499" s="10"/>
      <c r="C499" s="9"/>
      <c r="D499" s="10"/>
      <c r="E499" s="10"/>
      <c r="F499" s="369"/>
      <c r="G499" s="10"/>
      <c r="H499" s="23"/>
      <c r="I499" s="184"/>
      <c r="J499" s="39"/>
    </row>
    <row r="500" spans="1:47" s="2" customFormat="1">
      <c r="A500" s="11"/>
      <c r="B500" s="12"/>
      <c r="C500" s="13"/>
      <c r="D500" s="14"/>
      <c r="E500" s="14"/>
      <c r="F500" s="15"/>
      <c r="G500" s="15"/>
      <c r="H500" s="24"/>
      <c r="I500" s="184"/>
      <c r="J500" s="28">
        <f t="shared" si="12"/>
        <v>0</v>
      </c>
    </row>
    <row r="501" spans="1:47" ht="24.95" customHeight="1">
      <c r="A501" s="45" t="s">
        <v>83</v>
      </c>
      <c r="B501" s="10"/>
      <c r="C501" s="9" t="s">
        <v>58</v>
      </c>
      <c r="D501" s="10"/>
      <c r="E501" s="10"/>
      <c r="F501" s="369"/>
      <c r="G501" s="10"/>
      <c r="H501" s="23">
        <v>0</v>
      </c>
      <c r="I501" s="184"/>
      <c r="J501" s="39">
        <f>SUM(J504)</f>
        <v>0</v>
      </c>
    </row>
    <row r="502" spans="1:47" ht="10.9" customHeight="1">
      <c r="A502" s="9"/>
      <c r="B502" s="10"/>
      <c r="C502" s="9"/>
      <c r="D502" s="10"/>
      <c r="E502" s="10"/>
      <c r="F502" s="369"/>
      <c r="G502" s="10"/>
      <c r="H502" s="23"/>
      <c r="I502" s="184"/>
      <c r="J502" s="39"/>
    </row>
    <row r="503" spans="1:47" ht="10.9" customHeight="1">
      <c r="A503" s="9"/>
      <c r="B503" s="10"/>
      <c r="C503" s="9"/>
      <c r="D503" s="10"/>
      <c r="E503" s="10"/>
      <c r="F503" s="369"/>
      <c r="G503" s="10"/>
      <c r="H503" s="23"/>
      <c r="I503" s="184"/>
      <c r="J503" s="39"/>
    </row>
    <row r="504" spans="1:47" s="2" customFormat="1">
      <c r="A504" s="11"/>
      <c r="B504" s="12"/>
      <c r="C504" s="13"/>
      <c r="D504" s="14"/>
      <c r="E504" s="14"/>
      <c r="F504" s="15"/>
      <c r="G504" s="15"/>
      <c r="H504" s="24"/>
      <c r="I504" s="184"/>
      <c r="J504" s="28">
        <f t="shared" si="12"/>
        <v>0</v>
      </c>
    </row>
    <row r="505" spans="1:47" ht="24.95" customHeight="1">
      <c r="A505" s="195" t="s">
        <v>85</v>
      </c>
      <c r="B505" s="196"/>
      <c r="C505" s="197" t="s">
        <v>60</v>
      </c>
      <c r="D505" s="196"/>
      <c r="E505" s="196"/>
      <c r="F505" s="320"/>
      <c r="G505" s="196"/>
      <c r="H505" s="198">
        <v>0</v>
      </c>
      <c r="I505" s="199"/>
      <c r="J505" s="273">
        <v>386.57</v>
      </c>
    </row>
    <row r="506" spans="1:47" s="206" customFormat="1" ht="10.9" customHeight="1">
      <c r="A506" s="270"/>
      <c r="B506" s="203"/>
      <c r="C506" s="272" t="s">
        <v>1234</v>
      </c>
      <c r="D506" s="214"/>
      <c r="E506" s="271" t="s">
        <v>63</v>
      </c>
      <c r="F506" s="234">
        <v>5</v>
      </c>
      <c r="G506" s="214" t="s">
        <v>1156</v>
      </c>
      <c r="H506" s="213">
        <v>31</v>
      </c>
      <c r="I506" s="208">
        <v>13.33</v>
      </c>
      <c r="J506" s="273">
        <v>386.57</v>
      </c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37"/>
    </row>
    <row r="507" spans="1:47" ht="12.6" customHeight="1">
      <c r="A507" s="253"/>
      <c r="B507" s="119"/>
      <c r="C507" s="118"/>
      <c r="D507" s="119"/>
      <c r="E507" s="119"/>
      <c r="F507" s="373"/>
      <c r="G507" s="119"/>
      <c r="H507" s="120"/>
      <c r="I507" s="194"/>
      <c r="J507" s="274"/>
    </row>
    <row r="508" spans="1:47" s="2" customFormat="1">
      <c r="A508" s="11"/>
      <c r="B508" s="12"/>
      <c r="C508" s="13"/>
      <c r="D508" s="14"/>
      <c r="E508" s="14"/>
      <c r="F508" s="15"/>
      <c r="G508" s="15"/>
      <c r="H508" s="24"/>
      <c r="I508" s="184"/>
      <c r="J508" s="28">
        <f t="shared" si="12"/>
        <v>0</v>
      </c>
    </row>
    <row r="509" spans="1:47" ht="24.95" customHeight="1">
      <c r="A509" s="45" t="s">
        <v>126</v>
      </c>
      <c r="B509" s="10"/>
      <c r="C509" s="9" t="s">
        <v>60</v>
      </c>
      <c r="D509" s="10"/>
      <c r="E509" s="10"/>
      <c r="F509" s="369"/>
      <c r="G509" s="10"/>
      <c r="H509" s="23">
        <v>0</v>
      </c>
      <c r="I509" s="184"/>
      <c r="J509" s="39">
        <f>SUM(J510:J512)</f>
        <v>0</v>
      </c>
    </row>
    <row r="510" spans="1:47" s="2" customFormat="1">
      <c r="A510" s="11"/>
      <c r="B510" s="12"/>
      <c r="C510" s="13"/>
      <c r="D510" s="14"/>
      <c r="E510" s="14"/>
      <c r="F510" s="15"/>
      <c r="G510" s="15"/>
      <c r="H510" s="24"/>
      <c r="I510" s="184"/>
      <c r="J510" s="28">
        <f t="shared" si="12"/>
        <v>0</v>
      </c>
    </row>
    <row r="511" spans="1:47" s="2" customFormat="1">
      <c r="A511" s="11"/>
      <c r="B511" s="12"/>
      <c r="C511" s="13"/>
      <c r="D511" s="14"/>
      <c r="E511" s="14"/>
      <c r="F511" s="15"/>
      <c r="G511" s="15"/>
      <c r="H511" s="24"/>
      <c r="I511" s="184"/>
      <c r="J511" s="28">
        <f t="shared" si="12"/>
        <v>0</v>
      </c>
    </row>
    <row r="512" spans="1:47" s="2" customFormat="1">
      <c r="A512" s="11"/>
      <c r="B512" s="12"/>
      <c r="C512" s="13"/>
      <c r="D512" s="14"/>
      <c r="E512" s="14"/>
      <c r="F512" s="15"/>
      <c r="G512" s="15"/>
      <c r="H512" s="24"/>
      <c r="I512" s="184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369"/>
      <c r="G513" s="10"/>
      <c r="H513" s="23">
        <v>0</v>
      </c>
      <c r="I513" s="184"/>
      <c r="J513" s="39">
        <f>SUM(J514:J516)</f>
        <v>826.7700000000001</v>
      </c>
    </row>
    <row r="514" spans="1:10" s="2" customFormat="1">
      <c r="A514" s="11"/>
      <c r="B514" s="12"/>
      <c r="C514" s="2" t="s">
        <v>1355</v>
      </c>
      <c r="D514" s="2" t="s">
        <v>915</v>
      </c>
      <c r="E514" s="2" t="s">
        <v>1356</v>
      </c>
      <c r="F514" s="157" t="s">
        <v>223</v>
      </c>
      <c r="G514" s="2" t="s">
        <v>90</v>
      </c>
      <c r="H514" s="24">
        <v>31</v>
      </c>
      <c r="I514" s="184">
        <v>26.67</v>
      </c>
      <c r="J514" s="28">
        <f t="shared" si="12"/>
        <v>826.7700000000001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184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184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369"/>
      <c r="G517" s="10"/>
      <c r="H517" s="23">
        <v>0</v>
      </c>
      <c r="I517" s="184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184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184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184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1033</v>
      </c>
      <c r="D521" s="10"/>
      <c r="E521" s="10"/>
      <c r="F521" s="369"/>
      <c r="G521" s="10"/>
      <c r="H521" s="23">
        <v>0</v>
      </c>
      <c r="I521" s="184"/>
      <c r="J521" s="39">
        <f>SUM(J522:J524)</f>
        <v>401.45</v>
      </c>
    </row>
    <row r="522" spans="1:10" s="2" customFormat="1" ht="45">
      <c r="A522" s="11"/>
      <c r="B522" s="12"/>
      <c r="C522" s="13" t="s">
        <v>1357</v>
      </c>
      <c r="D522" s="14" t="s">
        <v>483</v>
      </c>
      <c r="E522" s="14" t="s">
        <v>17</v>
      </c>
      <c r="F522" s="15" t="s">
        <v>223</v>
      </c>
      <c r="G522" s="15" t="s">
        <v>19</v>
      </c>
      <c r="H522" s="24">
        <v>31</v>
      </c>
      <c r="I522" s="184">
        <v>12.95</v>
      </c>
      <c r="J522" s="28">
        <f t="shared" ref="J522:J556" si="13">H522*I522</f>
        <v>401.45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184"/>
      <c r="J523" s="28">
        <f t="shared" si="13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184"/>
      <c r="J524" s="28">
        <f t="shared" si="13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369"/>
      <c r="G525" s="10"/>
      <c r="H525" s="23">
        <v>0</v>
      </c>
      <c r="I525" s="184"/>
      <c r="J525" s="39">
        <f>SUM(J526:J528)</f>
        <v>174.3</v>
      </c>
    </row>
    <row r="526" spans="1:10" s="2" customFormat="1" ht="22.5">
      <c r="A526" s="11"/>
      <c r="B526" s="12"/>
      <c r="C526" s="13" t="s">
        <v>1358</v>
      </c>
      <c r="D526" s="14" t="s">
        <v>1359</v>
      </c>
      <c r="E526" s="14" t="s">
        <v>17</v>
      </c>
      <c r="F526" s="15" t="s">
        <v>223</v>
      </c>
      <c r="G526" s="15" t="s">
        <v>1360</v>
      </c>
      <c r="H526" s="24">
        <v>21</v>
      </c>
      <c r="I526" s="184">
        <v>8.3000000000000007</v>
      </c>
      <c r="J526" s="28">
        <f t="shared" si="13"/>
        <v>174.3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184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184"/>
      <c r="J528" s="28">
        <f t="shared" si="13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369"/>
      <c r="G529" s="10"/>
      <c r="H529" s="23">
        <v>0</v>
      </c>
      <c r="I529" s="184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184"/>
      <c r="J530" s="28">
        <f t="shared" si="13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184"/>
      <c r="J531" s="28">
        <f t="shared" si="13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184"/>
      <c r="J532" s="28">
        <f t="shared" si="13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369"/>
      <c r="G533" s="10"/>
      <c r="H533" s="23">
        <v>0</v>
      </c>
      <c r="I533" s="184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184"/>
      <c r="J534" s="28">
        <f t="shared" si="13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184"/>
      <c r="J535" s="28">
        <f t="shared" si="13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184"/>
      <c r="J536" s="28">
        <f t="shared" si="13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369"/>
      <c r="G537" s="10"/>
      <c r="H537" s="23">
        <v>0</v>
      </c>
      <c r="I537" s="184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184"/>
      <c r="J538" s="28">
        <f t="shared" si="13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184"/>
      <c r="J539" s="28">
        <f t="shared" si="13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184"/>
      <c r="J540" s="28">
        <f t="shared" si="13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369"/>
      <c r="G541" s="10"/>
      <c r="H541" s="23">
        <v>0</v>
      </c>
      <c r="I541" s="184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184"/>
      <c r="J542" s="28">
        <f t="shared" si="13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184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184"/>
      <c r="J544" s="28">
        <f t="shared" si="13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369"/>
      <c r="G545" s="10"/>
      <c r="H545" s="23">
        <v>0</v>
      </c>
      <c r="I545" s="184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184"/>
      <c r="J546" s="28">
        <f t="shared" si="13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184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184"/>
      <c r="J548" s="28">
        <f t="shared" si="13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369"/>
      <c r="G549" s="10"/>
      <c r="H549" s="23">
        <v>0</v>
      </c>
      <c r="I549" s="184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369"/>
      <c r="G550" s="10"/>
      <c r="H550" s="23"/>
      <c r="I550" s="184"/>
      <c r="J550" s="39"/>
    </row>
    <row r="551" spans="1:10" ht="10.9" customHeight="1">
      <c r="A551" s="45"/>
      <c r="B551" s="10"/>
      <c r="C551" s="9"/>
      <c r="D551" s="10"/>
      <c r="E551" s="10"/>
      <c r="F551" s="369"/>
      <c r="G551" s="10"/>
      <c r="H551" s="23"/>
      <c r="I551" s="184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184"/>
      <c r="J552" s="28">
        <f t="shared" si="13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369"/>
      <c r="G553" s="10"/>
      <c r="H553" s="23">
        <v>0</v>
      </c>
      <c r="I553" s="184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184"/>
      <c r="J554" s="28">
        <f t="shared" si="13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184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184"/>
      <c r="J556" s="28">
        <f t="shared" si="13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369"/>
      <c r="G557" s="10"/>
      <c r="H557" s="23">
        <v>0</v>
      </c>
      <c r="I557" s="184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184"/>
      <c r="J558" s="28">
        <f t="shared" ref="J558:J578" si="14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184"/>
      <c r="J559" s="28">
        <f t="shared" si="14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184"/>
      <c r="J560" s="28">
        <f t="shared" si="14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369"/>
      <c r="G561" s="10"/>
      <c r="H561" s="23">
        <v>0</v>
      </c>
      <c r="I561" s="184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184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184"/>
      <c r="J563" s="28">
        <f t="shared" si="14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184"/>
      <c r="J564" s="28">
        <f t="shared" si="14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185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259"/>
      <c r="G566" s="42"/>
      <c r="H566" s="43"/>
      <c r="I566" s="183"/>
      <c r="J566" s="28">
        <v>3093.88</v>
      </c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369"/>
      <c r="G567" s="10"/>
      <c r="H567" s="23">
        <v>0</v>
      </c>
      <c r="I567" s="184"/>
      <c r="J567" s="28">
        <f>SUM(J568:J570)</f>
        <v>259</v>
      </c>
    </row>
    <row r="568" spans="1:10" s="2" customFormat="1" ht="22.5">
      <c r="A568" s="11"/>
      <c r="B568" s="12"/>
      <c r="C568" s="13" t="s">
        <v>1361</v>
      </c>
      <c r="D568" s="14" t="s">
        <v>466</v>
      </c>
      <c r="E568" s="14" t="s">
        <v>17</v>
      </c>
      <c r="F568" s="15" t="s">
        <v>280</v>
      </c>
      <c r="G568" s="15" t="s">
        <v>19</v>
      </c>
      <c r="H568" s="24">
        <v>20</v>
      </c>
      <c r="I568" s="184">
        <v>12.95</v>
      </c>
      <c r="J568" s="28">
        <f t="shared" si="14"/>
        <v>259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184"/>
      <c r="J569" s="28">
        <f t="shared" si="14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184"/>
      <c r="J570" s="28">
        <f t="shared" si="14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369"/>
      <c r="G571" s="10"/>
      <c r="H571" s="23">
        <v>0</v>
      </c>
      <c r="I571" s="184"/>
      <c r="J571" s="28">
        <f>SUM(J572:J574)</f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184"/>
      <c r="J572" s="28">
        <f t="shared" si="14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184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184"/>
      <c r="J574" s="28">
        <f t="shared" si="14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369"/>
      <c r="G575" s="10"/>
      <c r="H575" s="23">
        <v>0</v>
      </c>
      <c r="I575" s="184"/>
      <c r="J575" s="28">
        <f>SUM(J576:J578)</f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184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184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184"/>
      <c r="J578" s="28">
        <f t="shared" si="14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369"/>
      <c r="G579" s="10"/>
      <c r="H579" s="23">
        <v>0</v>
      </c>
      <c r="I579" s="184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184"/>
      <c r="J580" s="28"/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184"/>
      <c r="J581" s="28">
        <f t="shared" ref="J581:J622" si="15">H581*I581</f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184"/>
      <c r="J582" s="28">
        <f t="shared" si="15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369"/>
      <c r="G583" s="10"/>
      <c r="H583" s="23">
        <v>0</v>
      </c>
      <c r="I583" s="184"/>
      <c r="J583" s="28">
        <f>SUM(J584:J586)</f>
        <v>228.6</v>
      </c>
    </row>
    <row r="584" spans="1:10" s="2" customFormat="1">
      <c r="A584" s="11"/>
      <c r="B584" s="12"/>
      <c r="C584" s="13" t="s">
        <v>1362</v>
      </c>
      <c r="D584" s="14" t="s">
        <v>1349</v>
      </c>
      <c r="E584" s="14" t="s">
        <v>17</v>
      </c>
      <c r="F584" s="15" t="s">
        <v>280</v>
      </c>
      <c r="G584" s="15" t="s">
        <v>882</v>
      </c>
      <c r="H584" s="24">
        <v>20</v>
      </c>
      <c r="I584" s="184">
        <v>11.43</v>
      </c>
      <c r="J584" s="28">
        <f t="shared" si="15"/>
        <v>228.6</v>
      </c>
    </row>
    <row r="585" spans="1:10" s="2" customFormat="1">
      <c r="A585" s="11"/>
      <c r="B585" s="12"/>
      <c r="C585" s="13"/>
      <c r="D585" s="14"/>
      <c r="E585" s="14"/>
      <c r="F585" s="15"/>
      <c r="G585" s="15"/>
      <c r="H585" s="24"/>
      <c r="I585" s="184"/>
      <c r="J585" s="28"/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184"/>
      <c r="J586" s="28">
        <f t="shared" si="15"/>
        <v>0</v>
      </c>
    </row>
    <row r="587" spans="1:10" ht="24.95" customHeight="1">
      <c r="A587" s="45" t="s">
        <v>41</v>
      </c>
      <c r="B587" s="10"/>
      <c r="C587" s="9" t="s">
        <v>256</v>
      </c>
      <c r="D587" s="10"/>
      <c r="E587" s="10"/>
      <c r="F587" s="369"/>
      <c r="G587" s="10"/>
      <c r="H587" s="23">
        <v>0</v>
      </c>
      <c r="I587" s="184"/>
      <c r="J587" s="28">
        <f>SUM(J588:J590)</f>
        <v>0</v>
      </c>
    </row>
    <row r="588" spans="1:10">
      <c r="A588" s="11"/>
      <c r="B588" s="16"/>
      <c r="C588" s="17"/>
      <c r="D588" s="17"/>
      <c r="E588" s="17"/>
      <c r="F588" s="16"/>
      <c r="G588" s="16"/>
      <c r="H588" s="23"/>
      <c r="I588" s="184"/>
      <c r="J588" s="28">
        <f t="shared" si="15"/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184"/>
      <c r="J589" s="28">
        <f t="shared" si="15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184"/>
      <c r="J590" s="28">
        <f t="shared" si="15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369"/>
      <c r="G591" s="10"/>
      <c r="H591" s="23">
        <v>0</v>
      </c>
      <c r="I591" s="184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184"/>
      <c r="J592" s="28">
        <f t="shared" si="15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184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184"/>
      <c r="J594" s="28">
        <f t="shared" si="15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369"/>
      <c r="G595" s="10"/>
      <c r="H595" s="23">
        <v>0</v>
      </c>
      <c r="I595" s="184"/>
      <c r="J595" s="28">
        <f>SUM(J596:J598)</f>
        <v>160.94</v>
      </c>
    </row>
    <row r="596" spans="1:10" s="2" customFormat="1" ht="22.5">
      <c r="A596" s="11"/>
      <c r="B596" s="12"/>
      <c r="C596" s="13" t="s">
        <v>1363</v>
      </c>
      <c r="D596" s="14" t="s">
        <v>1267</v>
      </c>
      <c r="E596" s="14" t="s">
        <v>17</v>
      </c>
      <c r="F596" s="15" t="s">
        <v>280</v>
      </c>
      <c r="G596" s="15" t="s">
        <v>19</v>
      </c>
      <c r="H596" s="24">
        <v>13</v>
      </c>
      <c r="I596" s="184">
        <v>12.38</v>
      </c>
      <c r="J596" s="28">
        <f t="shared" si="15"/>
        <v>160.94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184"/>
      <c r="J597" s="28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184"/>
      <c r="J598" s="28">
        <f t="shared" si="15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369"/>
      <c r="G599" s="10"/>
      <c r="H599" s="23">
        <v>0</v>
      </c>
      <c r="I599" s="184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184"/>
      <c r="J600" s="28">
        <f t="shared" si="15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184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184"/>
      <c r="J602" s="28">
        <f t="shared" si="15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369"/>
      <c r="G603" s="10"/>
      <c r="H603" s="23">
        <v>0</v>
      </c>
      <c r="I603" s="184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184"/>
      <c r="J604" s="28">
        <f t="shared" si="15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184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184"/>
      <c r="J606" s="28">
        <f t="shared" si="15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369"/>
      <c r="G607" s="10"/>
      <c r="H607" s="23">
        <v>0</v>
      </c>
      <c r="I607" s="184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184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184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184"/>
      <c r="J610" s="28">
        <f t="shared" si="15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369"/>
      <c r="G611" s="10"/>
      <c r="H611" s="23">
        <v>0</v>
      </c>
      <c r="I611" s="184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184"/>
      <c r="J612" s="28">
        <f t="shared" si="15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184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184"/>
      <c r="J614" s="28">
        <f t="shared" si="15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369"/>
      <c r="G615" s="10"/>
      <c r="H615" s="23">
        <v>0</v>
      </c>
      <c r="I615" s="184"/>
      <c r="J615" s="28">
        <f>SUM(J616:J618)</f>
        <v>285.79999999999995</v>
      </c>
    </row>
    <row r="616" spans="1:10" s="2" customFormat="1" ht="22.5">
      <c r="A616" s="11"/>
      <c r="B616" s="12"/>
      <c r="C616" s="13" t="s">
        <v>1364</v>
      </c>
      <c r="D616" s="14" t="s">
        <v>1365</v>
      </c>
      <c r="E616" s="14" t="s">
        <v>17</v>
      </c>
      <c r="F616" s="15" t="s">
        <v>280</v>
      </c>
      <c r="G616" s="15" t="s">
        <v>1366</v>
      </c>
      <c r="H616" s="24">
        <v>20</v>
      </c>
      <c r="I616" s="184">
        <v>14.29</v>
      </c>
      <c r="J616" s="28">
        <f t="shared" si="15"/>
        <v>285.79999999999995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184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184"/>
      <c r="J618" s="28">
        <f t="shared" si="15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369"/>
      <c r="G619" s="10"/>
      <c r="H619" s="23">
        <v>0</v>
      </c>
      <c r="I619" s="184"/>
      <c r="J619" s="28">
        <f>SUM(J620:J622)</f>
        <v>0</v>
      </c>
    </row>
    <row r="620" spans="1:10">
      <c r="A620" s="11"/>
      <c r="B620" s="16"/>
      <c r="C620" s="17"/>
      <c r="D620" s="17"/>
      <c r="E620" s="17"/>
      <c r="F620" s="16"/>
      <c r="G620" s="16"/>
      <c r="H620" s="23"/>
      <c r="I620" s="184"/>
      <c r="J620" s="28">
        <f t="shared" si="15"/>
        <v>0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184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184"/>
      <c r="J622" s="28">
        <f t="shared" si="15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369"/>
      <c r="G623" s="10"/>
      <c r="H623" s="23">
        <v>0</v>
      </c>
      <c r="I623" s="184"/>
      <c r="J623" s="28">
        <f>SUM(J624:J626)</f>
        <v>476.2</v>
      </c>
    </row>
    <row r="624" spans="1:10" s="2" customFormat="1" ht="22.5">
      <c r="A624" s="11"/>
      <c r="B624" s="12"/>
      <c r="C624" s="13" t="s">
        <v>1367</v>
      </c>
      <c r="D624" s="14" t="s">
        <v>1368</v>
      </c>
      <c r="E624" s="14" t="s">
        <v>215</v>
      </c>
      <c r="F624" s="15" t="s">
        <v>280</v>
      </c>
      <c r="G624" s="15" t="s">
        <v>1366</v>
      </c>
      <c r="H624" s="24">
        <v>20</v>
      </c>
      <c r="I624" s="184">
        <v>23.81</v>
      </c>
      <c r="J624" s="28">
        <f t="shared" ref="J624:J666" si="16">H624*I624</f>
        <v>476.2</v>
      </c>
    </row>
    <row r="625" spans="1:10" s="2" customFormat="1">
      <c r="A625" s="11"/>
      <c r="B625" s="12"/>
      <c r="C625" s="13"/>
      <c r="D625" s="14"/>
      <c r="E625" s="14"/>
      <c r="F625" s="15"/>
      <c r="G625" s="15"/>
      <c r="H625" s="24"/>
      <c r="I625" s="184"/>
      <c r="J625" s="28">
        <f t="shared" si="16"/>
        <v>0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184"/>
      <c r="J626" s="28">
        <f t="shared" si="16"/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369"/>
      <c r="G627" s="10"/>
      <c r="H627" s="23">
        <v>0</v>
      </c>
      <c r="I627" s="184"/>
      <c r="J627" s="28">
        <f>SUM(J628:J630)</f>
        <v>0</v>
      </c>
    </row>
    <row r="628" spans="1:10">
      <c r="A628" s="11"/>
      <c r="B628" s="16"/>
      <c r="C628" s="17"/>
      <c r="D628" s="17"/>
      <c r="E628" s="17"/>
      <c r="F628" s="16"/>
      <c r="G628" s="16"/>
      <c r="H628" s="23"/>
      <c r="I628" s="184"/>
      <c r="J628" s="28">
        <f t="shared" si="16"/>
        <v>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184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184"/>
      <c r="J630" s="28">
        <f t="shared" si="16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369"/>
      <c r="G631" s="10"/>
      <c r="H631" s="23">
        <v>0</v>
      </c>
      <c r="I631" s="184"/>
      <c r="J631" s="28">
        <f>SUM(J632:J634)</f>
        <v>246.04999999999998</v>
      </c>
    </row>
    <row r="632" spans="1:10" s="2" customFormat="1" ht="22.5">
      <c r="A632" s="11"/>
      <c r="B632" s="12"/>
      <c r="C632" s="13" t="s">
        <v>1105</v>
      </c>
      <c r="D632" s="14" t="s">
        <v>775</v>
      </c>
      <c r="E632" s="14" t="s">
        <v>17</v>
      </c>
      <c r="F632" s="15" t="s">
        <v>280</v>
      </c>
      <c r="G632" s="15" t="s">
        <v>19</v>
      </c>
      <c r="H632" s="24">
        <v>19</v>
      </c>
      <c r="I632" s="184">
        <v>12.95</v>
      </c>
      <c r="J632" s="28">
        <f t="shared" si="16"/>
        <v>246.04999999999998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184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184"/>
      <c r="J634" s="28">
        <f t="shared" si="16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369"/>
      <c r="G635" s="10"/>
      <c r="H635" s="23">
        <v>0</v>
      </c>
      <c r="I635" s="184"/>
      <c r="J635" s="28">
        <f>SUM(J636:J638)</f>
        <v>14.29</v>
      </c>
    </row>
    <row r="636" spans="1:10" ht="22.5">
      <c r="A636" s="11"/>
      <c r="B636" s="16"/>
      <c r="C636" s="17" t="s">
        <v>1369</v>
      </c>
      <c r="D636" s="17" t="s">
        <v>799</v>
      </c>
      <c r="E636" s="17" t="s">
        <v>17</v>
      </c>
      <c r="F636" s="16">
        <v>6</v>
      </c>
      <c r="G636" s="16" t="s">
        <v>19</v>
      </c>
      <c r="H636" s="23">
        <v>1</v>
      </c>
      <c r="I636" s="184">
        <v>14.29</v>
      </c>
      <c r="J636" s="28">
        <f t="shared" si="16"/>
        <v>14.29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184"/>
      <c r="J637" s="28"/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184"/>
      <c r="J638" s="28">
        <f t="shared" si="16"/>
        <v>0</v>
      </c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369"/>
      <c r="G639" s="10"/>
      <c r="H639" s="23">
        <v>0</v>
      </c>
      <c r="I639" s="184"/>
      <c r="J639" s="28">
        <f>SUM(J640:J642)</f>
        <v>228.6</v>
      </c>
    </row>
    <row r="640" spans="1:10" s="2" customFormat="1">
      <c r="A640" s="11"/>
      <c r="B640" s="12"/>
      <c r="C640" s="13" t="s">
        <v>1370</v>
      </c>
      <c r="D640" s="14" t="s">
        <v>225</v>
      </c>
      <c r="E640" s="14" t="s">
        <v>17</v>
      </c>
      <c r="F640" s="15" t="s">
        <v>280</v>
      </c>
      <c r="G640" s="15" t="s">
        <v>882</v>
      </c>
      <c r="H640" s="24">
        <v>20</v>
      </c>
      <c r="I640" s="184">
        <v>11.43</v>
      </c>
      <c r="J640" s="28">
        <f t="shared" si="16"/>
        <v>228.6</v>
      </c>
    </row>
    <row r="641" spans="1:10" s="2" customFormat="1">
      <c r="A641" s="11"/>
      <c r="B641" s="12"/>
      <c r="C641" s="13"/>
      <c r="D641" s="14"/>
      <c r="E641" s="14"/>
      <c r="F641" s="15"/>
      <c r="G641" s="15"/>
      <c r="H641" s="24"/>
      <c r="I641" s="184"/>
      <c r="J641" s="28">
        <f t="shared" si="16"/>
        <v>0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184"/>
      <c r="J642" s="28">
        <f t="shared" si="16"/>
        <v>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369"/>
      <c r="G643" s="10"/>
      <c r="H643" s="23">
        <v>0</v>
      </c>
      <c r="I643" s="184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369"/>
      <c r="G644" s="10"/>
      <c r="H644" s="23"/>
      <c r="I644" s="184"/>
      <c r="J644" s="28"/>
    </row>
    <row r="645" spans="1:10" ht="10.15" customHeight="1">
      <c r="A645" s="45"/>
      <c r="B645" s="10"/>
      <c r="C645" s="9"/>
      <c r="D645" s="10"/>
      <c r="E645" s="10"/>
      <c r="F645" s="369"/>
      <c r="G645" s="10"/>
      <c r="H645" s="23"/>
      <c r="I645" s="184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184"/>
      <c r="J646" s="28">
        <f t="shared" si="16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369"/>
      <c r="G647" s="10"/>
      <c r="H647" s="23">
        <v>0</v>
      </c>
      <c r="I647" s="184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184"/>
      <c r="J648" s="28">
        <f t="shared" si="16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184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184"/>
      <c r="J650" s="28">
        <f t="shared" si="16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369"/>
      <c r="G651" s="10"/>
      <c r="H651" s="23">
        <v>0</v>
      </c>
      <c r="I651" s="184"/>
      <c r="J651" s="28">
        <f>SUM(J652:J654)</f>
        <v>266.60000000000002</v>
      </c>
    </row>
    <row r="652" spans="1:10" s="2" customFormat="1">
      <c r="A652" s="11"/>
      <c r="B652" s="12"/>
      <c r="C652" s="13" t="s">
        <v>1371</v>
      </c>
      <c r="D652" s="14" t="s">
        <v>124</v>
      </c>
      <c r="E652" s="14" t="s">
        <v>628</v>
      </c>
      <c r="F652" s="15" t="s">
        <v>280</v>
      </c>
      <c r="G652" s="15" t="s">
        <v>19</v>
      </c>
      <c r="H652" s="24">
        <v>20</v>
      </c>
      <c r="I652" s="184">
        <v>13.33</v>
      </c>
      <c r="J652" s="28">
        <f t="shared" si="16"/>
        <v>266.60000000000002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184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184"/>
      <c r="J654" s="28">
        <f t="shared" si="16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369"/>
      <c r="G655" s="10"/>
      <c r="H655" s="23">
        <v>0</v>
      </c>
      <c r="I655" s="184"/>
      <c r="J655" s="28">
        <f>SUM(J656:J658)</f>
        <v>533.40000000000009</v>
      </c>
    </row>
    <row r="656" spans="1:10" s="2" customFormat="1" ht="33.75">
      <c r="A656" s="11"/>
      <c r="B656" s="12"/>
      <c r="C656" s="13" t="s">
        <v>1372</v>
      </c>
      <c r="D656" s="14" t="s">
        <v>1373</v>
      </c>
      <c r="E656" s="14" t="s">
        <v>1356</v>
      </c>
      <c r="F656" s="15" t="s">
        <v>280</v>
      </c>
      <c r="G656" s="15" t="s">
        <v>19</v>
      </c>
      <c r="H656" s="24">
        <v>20</v>
      </c>
      <c r="I656" s="184">
        <v>26.67</v>
      </c>
      <c r="J656" s="28">
        <f t="shared" si="16"/>
        <v>533.40000000000009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184"/>
      <c r="J657" s="28">
        <f t="shared" si="16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184"/>
      <c r="J658" s="28">
        <f t="shared" si="16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369"/>
      <c r="G659" s="10"/>
      <c r="H659" s="23">
        <v>0</v>
      </c>
      <c r="I659" s="184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184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184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184"/>
      <c r="J662" s="28">
        <f t="shared" si="16"/>
        <v>0</v>
      </c>
    </row>
    <row r="663" spans="1:10" ht="24.95" customHeight="1">
      <c r="A663" s="45" t="s">
        <v>128</v>
      </c>
      <c r="B663" s="10"/>
      <c r="C663" s="9" t="s">
        <v>1033</v>
      </c>
      <c r="D663" s="10"/>
      <c r="E663" s="10"/>
      <c r="F663" s="369"/>
      <c r="G663" s="10"/>
      <c r="H663" s="23">
        <v>0</v>
      </c>
      <c r="I663" s="184"/>
      <c r="J663" s="28">
        <f>SUM(J664:J666)</f>
        <v>260.33999999999997</v>
      </c>
    </row>
    <row r="664" spans="1:10" ht="45">
      <c r="A664" s="11"/>
      <c r="B664" s="16"/>
      <c r="C664" s="17" t="s">
        <v>1374</v>
      </c>
      <c r="D664" s="17" t="s">
        <v>1257</v>
      </c>
      <c r="E664" s="17" t="s">
        <v>17</v>
      </c>
      <c r="F664" s="16">
        <v>6</v>
      </c>
      <c r="G664" s="16" t="s">
        <v>19</v>
      </c>
      <c r="H664" s="23">
        <v>19</v>
      </c>
      <c r="I664" s="184">
        <v>12.95</v>
      </c>
      <c r="J664" s="28">
        <f t="shared" si="16"/>
        <v>246.04999999999998</v>
      </c>
    </row>
    <row r="665" spans="1:10" ht="22.5">
      <c r="A665" s="11"/>
      <c r="B665" s="16"/>
      <c r="C665" s="17" t="s">
        <v>1375</v>
      </c>
      <c r="D665" s="17" t="s">
        <v>1239</v>
      </c>
      <c r="E665" s="17"/>
      <c r="F665" s="16">
        <v>6</v>
      </c>
      <c r="G665" s="16" t="s">
        <v>19</v>
      </c>
      <c r="H665" s="23">
        <v>1</v>
      </c>
      <c r="I665" s="184">
        <v>14.29</v>
      </c>
      <c r="J665" s="28">
        <f t="shared" si="16"/>
        <v>14.29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184"/>
      <c r="J666" s="28">
        <f t="shared" si="16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369"/>
      <c r="G667" s="10"/>
      <c r="H667" s="23">
        <v>0</v>
      </c>
      <c r="I667" s="184"/>
      <c r="J667" s="28">
        <f>SUM(J668:J670)</f>
        <v>137.69999999999999</v>
      </c>
    </row>
    <row r="668" spans="1:10" s="2" customFormat="1" ht="22.5">
      <c r="A668" s="11"/>
      <c r="B668" s="12"/>
      <c r="C668" s="13" t="s">
        <v>279</v>
      </c>
      <c r="D668" s="14" t="s">
        <v>239</v>
      </c>
      <c r="E668" s="14" t="s">
        <v>17</v>
      </c>
      <c r="F668" s="15" t="s">
        <v>280</v>
      </c>
      <c r="G668" s="15" t="s">
        <v>1376</v>
      </c>
      <c r="H668" s="24">
        <v>15</v>
      </c>
      <c r="I668" s="184">
        <v>9.18</v>
      </c>
      <c r="J668" s="28">
        <f t="shared" ref="J668:J702" si="17">H668*I668</f>
        <v>137.69999999999999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184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184"/>
      <c r="J670" s="28">
        <f t="shared" si="17"/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369"/>
      <c r="G671" s="10"/>
      <c r="H671" s="23">
        <v>0</v>
      </c>
      <c r="I671" s="184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184"/>
      <c r="J672" s="28">
        <f t="shared" si="17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184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184"/>
      <c r="J674" s="28">
        <f t="shared" si="17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369"/>
      <c r="G675" s="10"/>
      <c r="H675" s="23">
        <v>0</v>
      </c>
      <c r="I675" s="184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184"/>
      <c r="J676" s="28">
        <f t="shared" si="17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184"/>
      <c r="J677" s="28">
        <f t="shared" si="17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184"/>
      <c r="J678" s="28">
        <f t="shared" si="17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369"/>
      <c r="G679" s="10"/>
      <c r="H679" s="23">
        <v>0</v>
      </c>
      <c r="I679" s="184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184"/>
      <c r="J680" s="28">
        <f t="shared" si="17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184"/>
      <c r="J681" s="28">
        <f t="shared" si="17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184"/>
      <c r="J682" s="28">
        <f t="shared" si="17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369"/>
      <c r="G683" s="10"/>
      <c r="H683" s="23">
        <v>0</v>
      </c>
      <c r="I683" s="184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184"/>
      <c r="J684" s="28">
        <f t="shared" si="17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184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184"/>
      <c r="J686" s="28">
        <f t="shared" si="17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369"/>
      <c r="G687" s="10"/>
      <c r="H687" s="23">
        <v>0</v>
      </c>
      <c r="I687" s="184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184"/>
      <c r="J688" s="28">
        <f t="shared" si="17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184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184"/>
      <c r="J690" s="28">
        <f t="shared" si="17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369"/>
      <c r="G691" s="10"/>
      <c r="H691" s="23">
        <v>0</v>
      </c>
      <c r="I691" s="184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369"/>
      <c r="G692" s="10"/>
      <c r="H692" s="23"/>
      <c r="I692" s="184"/>
      <c r="J692" s="28"/>
    </row>
    <row r="693" spans="1:10" ht="10.9" customHeight="1">
      <c r="A693" s="45"/>
      <c r="B693" s="10"/>
      <c r="C693" s="9"/>
      <c r="D693" s="10"/>
      <c r="E693" s="10"/>
      <c r="F693" s="369"/>
      <c r="G693" s="10"/>
      <c r="H693" s="23"/>
      <c r="I693" s="184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184"/>
      <c r="J694" s="28">
        <f t="shared" si="17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369"/>
      <c r="G695" s="10"/>
      <c r="H695" s="23">
        <v>0</v>
      </c>
      <c r="I695" s="184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184"/>
      <c r="J696" s="28">
        <f t="shared" si="17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184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184"/>
      <c r="J698" s="28">
        <f t="shared" si="17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369"/>
      <c r="G699" s="10"/>
      <c r="H699" s="23">
        <v>0</v>
      </c>
      <c r="I699" s="184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184"/>
      <c r="J700" s="28">
        <f t="shared" si="17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184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184"/>
      <c r="J702" s="28">
        <f t="shared" si="17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369"/>
      <c r="G703" s="10"/>
      <c r="H703" s="23">
        <v>0</v>
      </c>
      <c r="I703" s="184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184"/>
      <c r="J704" s="28">
        <f t="shared" ref="J704:J760" si="18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184"/>
      <c r="J705" s="28">
        <f t="shared" si="18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184"/>
      <c r="J706" s="28">
        <f t="shared" si="18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185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259"/>
      <c r="G708" s="42"/>
      <c r="H708" s="43"/>
      <c r="I708" s="183"/>
      <c r="J708" s="28">
        <v>4094.66</v>
      </c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369"/>
      <c r="G709" s="10"/>
      <c r="H709" s="23">
        <v>0</v>
      </c>
      <c r="I709" s="184"/>
      <c r="J709" s="28">
        <f>SUM(J710:J712)</f>
        <v>297.84999999999997</v>
      </c>
    </row>
    <row r="710" spans="1:10" s="2" customFormat="1" ht="22.5">
      <c r="A710" s="11"/>
      <c r="B710" s="12"/>
      <c r="C710" s="13" t="s">
        <v>1377</v>
      </c>
      <c r="D710" s="14" t="s">
        <v>1378</v>
      </c>
      <c r="E710" s="14" t="s">
        <v>17</v>
      </c>
      <c r="F710" s="15" t="s">
        <v>328</v>
      </c>
      <c r="G710" s="15" t="s">
        <v>19</v>
      </c>
      <c r="H710" s="24">
        <v>23</v>
      </c>
      <c r="I710" s="184">
        <v>12.95</v>
      </c>
      <c r="J710" s="28">
        <f t="shared" si="18"/>
        <v>297.84999999999997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184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184"/>
      <c r="J712" s="28">
        <f t="shared" si="18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369"/>
      <c r="G713" s="10"/>
      <c r="H713" s="23">
        <v>0</v>
      </c>
      <c r="I713" s="184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184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184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184"/>
      <c r="J716" s="28">
        <f t="shared" si="18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369"/>
      <c r="G717" s="10"/>
      <c r="H717" s="23">
        <v>0</v>
      </c>
      <c r="I717" s="184"/>
      <c r="J717" s="28">
        <f>SUM(J718:J720)</f>
        <v>0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184"/>
      <c r="J718" s="28">
        <f t="shared" si="18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184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184"/>
      <c r="J720" s="28">
        <f t="shared" si="18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369"/>
      <c r="G721" s="10"/>
      <c r="H721" s="23">
        <v>0</v>
      </c>
      <c r="I721" s="184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184"/>
      <c r="J722" s="28"/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184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184"/>
      <c r="J724" s="28">
        <f t="shared" si="18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369"/>
      <c r="G725" s="10"/>
      <c r="H725" s="23">
        <v>0</v>
      </c>
      <c r="I725" s="184"/>
      <c r="J725" s="28">
        <f>SUM(J726:J728)</f>
        <v>306.58999999999997</v>
      </c>
    </row>
    <row r="726" spans="1:10" s="2" customFormat="1" ht="22.5">
      <c r="A726" s="11"/>
      <c r="B726" s="12"/>
      <c r="C726" s="13" t="s">
        <v>1379</v>
      </c>
      <c r="D726" s="14" t="s">
        <v>1264</v>
      </c>
      <c r="E726" s="14" t="s">
        <v>17</v>
      </c>
      <c r="F726" s="15" t="s">
        <v>328</v>
      </c>
      <c r="G726" s="15" t="s">
        <v>33</v>
      </c>
      <c r="H726" s="24">
        <v>23</v>
      </c>
      <c r="I726" s="184">
        <v>13.33</v>
      </c>
      <c r="J726" s="28">
        <f t="shared" si="18"/>
        <v>306.58999999999997</v>
      </c>
    </row>
    <row r="727" spans="1:10" s="2" customFormat="1">
      <c r="A727" s="11"/>
      <c r="B727" s="12"/>
      <c r="C727" s="13"/>
      <c r="D727" s="14"/>
      <c r="E727" s="14"/>
      <c r="F727" s="15"/>
      <c r="G727" s="15"/>
      <c r="H727" s="24"/>
      <c r="I727" s="184"/>
      <c r="J727" s="28">
        <f t="shared" si="18"/>
        <v>0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184"/>
      <c r="J728" s="28">
        <f t="shared" si="18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369"/>
      <c r="G729" s="10"/>
      <c r="H729" s="23">
        <v>0</v>
      </c>
      <c r="I729" s="184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184"/>
      <c r="J730" s="28">
        <f t="shared" si="18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184"/>
      <c r="J731" s="28">
        <f t="shared" si="18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184"/>
      <c r="J732" s="28">
        <f t="shared" si="18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369"/>
      <c r="G733" s="10"/>
      <c r="H733" s="23">
        <v>0</v>
      </c>
      <c r="I733" s="184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184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184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184"/>
      <c r="J736" s="28">
        <f t="shared" si="18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369"/>
      <c r="G737" s="10"/>
      <c r="H737" s="23">
        <v>0</v>
      </c>
      <c r="I737" s="184"/>
      <c r="J737" s="28">
        <f>SUM(J738:J740)</f>
        <v>123.80000000000001</v>
      </c>
    </row>
    <row r="738" spans="1:10" s="2" customFormat="1" ht="22.5">
      <c r="A738" s="11"/>
      <c r="B738" s="12"/>
      <c r="C738" s="13" t="s">
        <v>1380</v>
      </c>
      <c r="D738" s="14" t="s">
        <v>1267</v>
      </c>
      <c r="E738" s="14" t="s">
        <v>17</v>
      </c>
      <c r="F738" s="15" t="s">
        <v>328</v>
      </c>
      <c r="G738" s="15" t="s">
        <v>19</v>
      </c>
      <c r="H738" s="24">
        <v>10</v>
      </c>
      <c r="I738" s="184">
        <v>12.38</v>
      </c>
      <c r="J738" s="28">
        <f t="shared" si="18"/>
        <v>123.80000000000001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184"/>
      <c r="J739" s="28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184"/>
      <c r="J740" s="28">
        <f t="shared" si="18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369"/>
      <c r="G741" s="10"/>
      <c r="H741" s="23">
        <v>0</v>
      </c>
      <c r="I741" s="184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184"/>
      <c r="J742" s="28">
        <f t="shared" si="18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184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184"/>
      <c r="J744" s="28">
        <f t="shared" si="18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369"/>
      <c r="G745" s="10"/>
      <c r="H745" s="23">
        <v>0</v>
      </c>
      <c r="I745" s="184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184"/>
      <c r="J746" s="28">
        <f t="shared" si="18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184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184"/>
      <c r="J748" s="28">
        <f t="shared" si="18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369"/>
      <c r="G749" s="10"/>
      <c r="H749" s="23">
        <v>0</v>
      </c>
      <c r="I749" s="184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184"/>
      <c r="J750" s="28">
        <f t="shared" si="18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184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184"/>
      <c r="J752" s="28">
        <f t="shared" si="18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369"/>
      <c r="G753" s="10"/>
      <c r="H753" s="23">
        <v>0</v>
      </c>
      <c r="I753" s="184"/>
      <c r="J753" s="28">
        <f>SUM(J754:J756)</f>
        <v>328.66999999999996</v>
      </c>
    </row>
    <row r="754" spans="1:10" s="2" customFormat="1" ht="22.5">
      <c r="A754" s="11"/>
      <c r="B754" s="12"/>
      <c r="C754" s="13" t="s">
        <v>1381</v>
      </c>
      <c r="D754" s="14" t="s">
        <v>1365</v>
      </c>
      <c r="E754" s="14" t="s">
        <v>17</v>
      </c>
      <c r="F754" s="15" t="s">
        <v>328</v>
      </c>
      <c r="G754" s="15" t="s">
        <v>1366</v>
      </c>
      <c r="H754" s="24">
        <v>23</v>
      </c>
      <c r="I754" s="184">
        <v>14.29</v>
      </c>
      <c r="J754" s="28">
        <f t="shared" si="18"/>
        <v>328.66999999999996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184"/>
      <c r="J755" s="28">
        <f t="shared" si="18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184"/>
      <c r="J756" s="28">
        <f t="shared" si="18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369"/>
      <c r="G757" s="10"/>
      <c r="H757" s="23">
        <v>0</v>
      </c>
      <c r="I757" s="184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184"/>
      <c r="J758" s="28">
        <f t="shared" si="18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184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184"/>
      <c r="J760" s="28">
        <f t="shared" si="18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369"/>
      <c r="G761" s="10"/>
      <c r="H761" s="23">
        <v>0</v>
      </c>
      <c r="I761" s="184"/>
      <c r="J761" s="28">
        <f>SUM(J762:J764)</f>
        <v>259</v>
      </c>
    </row>
    <row r="762" spans="1:10" s="2" customFormat="1" ht="22.5">
      <c r="A762" s="11"/>
      <c r="B762" s="12"/>
      <c r="C762" s="13" t="s">
        <v>1268</v>
      </c>
      <c r="D762" s="14" t="s">
        <v>1382</v>
      </c>
      <c r="E762" s="14" t="s">
        <v>17</v>
      </c>
      <c r="F762" s="15" t="s">
        <v>328</v>
      </c>
      <c r="G762" s="15" t="s">
        <v>19</v>
      </c>
      <c r="H762" s="24">
        <v>20</v>
      </c>
      <c r="I762" s="184">
        <v>12.95</v>
      </c>
      <c r="J762" s="28">
        <f t="shared" ref="J762:J812" si="19">H762*I762</f>
        <v>259</v>
      </c>
    </row>
    <row r="763" spans="1:10" s="2" customFormat="1">
      <c r="A763" s="11"/>
      <c r="B763" s="12"/>
      <c r="C763" s="13"/>
      <c r="D763" s="14"/>
      <c r="E763" s="14"/>
      <c r="F763" s="15"/>
      <c r="G763" s="15"/>
      <c r="H763" s="24"/>
      <c r="I763" s="184"/>
      <c r="J763" s="28">
        <f t="shared" si="19"/>
        <v>0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184"/>
      <c r="J764" s="28">
        <f t="shared" si="19"/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369"/>
      <c r="G765" s="10"/>
      <c r="H765" s="23">
        <v>0</v>
      </c>
      <c r="I765" s="184"/>
      <c r="J765" s="28">
        <f>SUM(J766:J768)</f>
        <v>42.87</v>
      </c>
    </row>
    <row r="766" spans="1:10" ht="22.5">
      <c r="A766" s="11"/>
      <c r="B766" s="16"/>
      <c r="C766" s="17" t="s">
        <v>1383</v>
      </c>
      <c r="D766" s="17" t="s">
        <v>1384</v>
      </c>
      <c r="E766" s="17" t="s">
        <v>17</v>
      </c>
      <c r="F766" s="16">
        <v>7</v>
      </c>
      <c r="G766" s="16" t="s">
        <v>19</v>
      </c>
      <c r="H766" s="23">
        <v>3</v>
      </c>
      <c r="I766" s="184">
        <v>14.29</v>
      </c>
      <c r="J766" s="28">
        <f t="shared" si="19"/>
        <v>42.87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184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184"/>
      <c r="J768" s="28">
        <f t="shared" si="19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369"/>
      <c r="G769" s="10"/>
      <c r="H769" s="23">
        <v>0</v>
      </c>
      <c r="I769" s="184"/>
      <c r="J769" s="28">
        <f>SUM(J770:J772)</f>
        <v>547.63</v>
      </c>
    </row>
    <row r="770" spans="1:10" s="2" customFormat="1" ht="33.75">
      <c r="A770" s="11"/>
      <c r="B770" s="12"/>
      <c r="C770" s="13" t="s">
        <v>1385</v>
      </c>
      <c r="D770" s="14" t="s">
        <v>1125</v>
      </c>
      <c r="E770" s="14" t="s">
        <v>17</v>
      </c>
      <c r="F770" s="15" t="s">
        <v>328</v>
      </c>
      <c r="G770" s="15" t="s">
        <v>908</v>
      </c>
      <c r="H770" s="24">
        <v>23</v>
      </c>
      <c r="I770" s="184">
        <v>23.81</v>
      </c>
      <c r="J770" s="28">
        <f t="shared" si="19"/>
        <v>547.63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184"/>
      <c r="J771" s="28">
        <f t="shared" si="19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184"/>
      <c r="J772" s="28">
        <f t="shared" si="19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369"/>
      <c r="G773" s="10"/>
      <c r="H773" s="23">
        <v>0</v>
      </c>
      <c r="I773" s="184"/>
      <c r="J773" s="28">
        <f>SUM(J774:J776)</f>
        <v>0</v>
      </c>
    </row>
    <row r="774" spans="1:10">
      <c r="A774" s="11"/>
      <c r="B774" s="16"/>
      <c r="C774" s="17"/>
      <c r="D774" s="17"/>
      <c r="E774" s="17"/>
      <c r="F774" s="16"/>
      <c r="G774" s="16"/>
      <c r="H774" s="23"/>
      <c r="I774" s="184"/>
      <c r="J774" s="28">
        <f t="shared" si="19"/>
        <v>0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184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184"/>
      <c r="J776" s="28">
        <f t="shared" si="19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369"/>
      <c r="G777" s="10"/>
      <c r="H777" s="23">
        <v>0</v>
      </c>
      <c r="I777" s="184"/>
      <c r="J777" s="28">
        <f>SUM(J778:J780)</f>
        <v>262.89</v>
      </c>
    </row>
    <row r="778" spans="1:10" s="2" customFormat="1" ht="22.5">
      <c r="A778" s="11"/>
      <c r="B778" s="12"/>
      <c r="C778" s="13" t="s">
        <v>1386</v>
      </c>
      <c r="D778" s="14" t="s">
        <v>938</v>
      </c>
      <c r="E778" s="14" t="s">
        <v>17</v>
      </c>
      <c r="F778" s="15" t="s">
        <v>328</v>
      </c>
      <c r="G778" s="15" t="s">
        <v>882</v>
      </c>
      <c r="H778" s="24">
        <v>23</v>
      </c>
      <c r="I778" s="184">
        <v>11.43</v>
      </c>
      <c r="J778" s="28">
        <f t="shared" si="19"/>
        <v>262.89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184"/>
      <c r="J779" s="28">
        <f t="shared" si="19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184"/>
      <c r="J780" s="28">
        <f t="shared" si="19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369"/>
      <c r="G781" s="10"/>
      <c r="H781" s="23">
        <v>0</v>
      </c>
      <c r="I781" s="184"/>
      <c r="J781" s="28">
        <f>SUM(J782:J784)</f>
        <v>0</v>
      </c>
    </row>
    <row r="782" spans="1:10">
      <c r="A782" s="11"/>
      <c r="B782" s="16"/>
      <c r="C782" s="17"/>
      <c r="D782" s="17"/>
      <c r="E782" s="17"/>
      <c r="F782" s="16"/>
      <c r="G782" s="16"/>
      <c r="H782" s="23"/>
      <c r="I782" s="184"/>
      <c r="J782" s="28">
        <f t="shared" si="19"/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184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184"/>
      <c r="J784" s="28">
        <f t="shared" si="19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369"/>
      <c r="G785" s="10"/>
      <c r="H785" s="23">
        <v>0</v>
      </c>
      <c r="I785" s="184"/>
      <c r="J785" s="28">
        <f>SUM(J786:J788)</f>
        <v>259</v>
      </c>
    </row>
    <row r="786" spans="1:10" s="2" customFormat="1" ht="22.5">
      <c r="A786" s="11"/>
      <c r="B786" s="12"/>
      <c r="C786" s="13" t="s">
        <v>796</v>
      </c>
      <c r="D786" s="14" t="s">
        <v>797</v>
      </c>
      <c r="E786" s="14" t="s">
        <v>17</v>
      </c>
      <c r="F786" s="15" t="s">
        <v>328</v>
      </c>
      <c r="G786" s="15" t="s">
        <v>19</v>
      </c>
      <c r="H786" s="24">
        <v>20</v>
      </c>
      <c r="I786" s="184">
        <v>12.95</v>
      </c>
      <c r="J786" s="28">
        <f t="shared" si="19"/>
        <v>259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184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184"/>
      <c r="J788" s="28">
        <f t="shared" si="19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369"/>
      <c r="G789" s="10"/>
      <c r="H789" s="23">
        <v>0</v>
      </c>
      <c r="I789" s="184"/>
      <c r="J789" s="28">
        <f>SUM(J790:J792)</f>
        <v>42.87</v>
      </c>
    </row>
    <row r="790" spans="1:10" ht="22.5">
      <c r="A790" s="11"/>
      <c r="B790" s="16"/>
      <c r="C790" s="17" t="s">
        <v>798</v>
      </c>
      <c r="D790" s="17" t="s">
        <v>799</v>
      </c>
      <c r="E790" s="17" t="s">
        <v>17</v>
      </c>
      <c r="F790" s="16">
        <v>7</v>
      </c>
      <c r="G790" s="16" t="s">
        <v>19</v>
      </c>
      <c r="H790" s="23">
        <v>3</v>
      </c>
      <c r="I790" s="184">
        <v>14.29</v>
      </c>
      <c r="J790" s="28">
        <f t="shared" si="19"/>
        <v>42.87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184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184"/>
      <c r="J792" s="28">
        <f t="shared" si="19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369"/>
      <c r="G793" s="10"/>
      <c r="H793" s="23">
        <v>0</v>
      </c>
      <c r="I793" s="184"/>
      <c r="J793" s="28">
        <f>SUM(J794:J796)</f>
        <v>262.89</v>
      </c>
    </row>
    <row r="794" spans="1:10" s="2" customFormat="1" ht="33.75">
      <c r="A794" s="11"/>
      <c r="B794" s="12"/>
      <c r="C794" s="13" t="s">
        <v>1387</v>
      </c>
      <c r="D794" s="14" t="s">
        <v>318</v>
      </c>
      <c r="E794" s="14" t="s">
        <v>17</v>
      </c>
      <c r="F794" s="15" t="s">
        <v>328</v>
      </c>
      <c r="G794" s="15" t="s">
        <v>882</v>
      </c>
      <c r="H794" s="24">
        <v>23</v>
      </c>
      <c r="I794" s="184">
        <v>11.43</v>
      </c>
      <c r="J794" s="28">
        <f t="shared" si="19"/>
        <v>262.89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184"/>
      <c r="J795" s="28">
        <f t="shared" si="19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184"/>
      <c r="J796" s="28">
        <f t="shared" si="19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369"/>
      <c r="G797" s="10"/>
      <c r="H797" s="23">
        <v>0</v>
      </c>
      <c r="I797" s="184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369"/>
      <c r="G798" s="10"/>
      <c r="H798" s="23"/>
      <c r="I798" s="184"/>
      <c r="J798" s="28"/>
    </row>
    <row r="799" spans="1:10" ht="12" customHeight="1">
      <c r="A799" s="45"/>
      <c r="B799" s="10"/>
      <c r="C799" s="9"/>
      <c r="D799" s="10"/>
      <c r="E799" s="10"/>
      <c r="F799" s="369"/>
      <c r="G799" s="10"/>
      <c r="H799" s="23"/>
      <c r="I799" s="184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184"/>
      <c r="J800" s="28">
        <f t="shared" si="19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369"/>
      <c r="G801" s="10"/>
      <c r="H801" s="23">
        <v>0</v>
      </c>
      <c r="I801" s="184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184"/>
      <c r="J802" s="28">
        <f t="shared" si="19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184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184"/>
      <c r="J804" s="28">
        <f t="shared" si="19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369"/>
      <c r="G805" s="10"/>
      <c r="H805" s="23">
        <v>0</v>
      </c>
      <c r="I805" s="184"/>
      <c r="J805" s="28">
        <f>SUM(J806:J808)</f>
        <v>306.58999999999997</v>
      </c>
    </row>
    <row r="806" spans="1:10" s="2" customFormat="1" ht="22.5">
      <c r="A806" s="11"/>
      <c r="B806" s="12"/>
      <c r="C806" s="13" t="s">
        <v>1388</v>
      </c>
      <c r="D806" s="14"/>
      <c r="E806" s="14" t="s">
        <v>63</v>
      </c>
      <c r="F806" s="15" t="s">
        <v>328</v>
      </c>
      <c r="G806" s="15" t="s">
        <v>19</v>
      </c>
      <c r="H806" s="24">
        <v>23</v>
      </c>
      <c r="I806" s="184">
        <v>13.33</v>
      </c>
      <c r="J806" s="28">
        <f t="shared" si="19"/>
        <v>306.58999999999997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184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184"/>
      <c r="J808" s="28">
        <f t="shared" si="19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369"/>
      <c r="G809" s="10"/>
      <c r="H809" s="23">
        <v>0</v>
      </c>
      <c r="I809" s="184"/>
      <c r="J809" s="28">
        <f>SUM(J810:J812)</f>
        <v>613.41000000000008</v>
      </c>
    </row>
    <row r="810" spans="1:10" s="2" customFormat="1" ht="33.75">
      <c r="A810" s="11"/>
      <c r="B810" s="12"/>
      <c r="C810" s="13" t="s">
        <v>1389</v>
      </c>
      <c r="D810" s="14" t="s">
        <v>1390</v>
      </c>
      <c r="E810" s="14" t="s">
        <v>1356</v>
      </c>
      <c r="F810" s="15" t="s">
        <v>328</v>
      </c>
      <c r="G810" s="15" t="s">
        <v>19</v>
      </c>
      <c r="H810" s="24">
        <v>23</v>
      </c>
      <c r="I810" s="184">
        <v>26.67</v>
      </c>
      <c r="J810" s="28">
        <f t="shared" si="19"/>
        <v>613.41000000000008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184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184"/>
      <c r="J812" s="28">
        <f t="shared" si="19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369"/>
      <c r="G813" s="10"/>
      <c r="H813" s="23">
        <v>0</v>
      </c>
      <c r="I813" s="184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184"/>
      <c r="J814" s="28">
        <f t="shared" ref="J814:J848" si="20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184"/>
      <c r="J815" s="28">
        <f t="shared" si="20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184"/>
      <c r="J816" s="28">
        <f t="shared" si="20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369"/>
      <c r="G817" s="10"/>
      <c r="H817" s="23">
        <v>0</v>
      </c>
      <c r="I817" s="184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184"/>
      <c r="J818" s="28">
        <f t="shared" si="20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184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184"/>
      <c r="J820" s="28">
        <f t="shared" si="20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369"/>
      <c r="G821" s="10"/>
      <c r="H821" s="23">
        <v>0</v>
      </c>
      <c r="I821" s="184"/>
      <c r="J821" s="28">
        <f>SUM(J822:J824)</f>
        <v>259</v>
      </c>
    </row>
    <row r="822" spans="1:10" s="2" customFormat="1" ht="45">
      <c r="A822" s="11"/>
      <c r="B822" s="12"/>
      <c r="C822" s="13" t="s">
        <v>1391</v>
      </c>
      <c r="D822" s="14" t="s">
        <v>1257</v>
      </c>
      <c r="E822" s="14" t="s">
        <v>17</v>
      </c>
      <c r="F822" s="15" t="s">
        <v>328</v>
      </c>
      <c r="G822" s="15" t="s">
        <v>19</v>
      </c>
      <c r="H822" s="24">
        <v>20</v>
      </c>
      <c r="I822" s="184">
        <v>12.95</v>
      </c>
      <c r="J822" s="28">
        <f t="shared" si="20"/>
        <v>259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184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184"/>
      <c r="J824" s="28">
        <f t="shared" si="20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369"/>
      <c r="G825" s="10"/>
      <c r="H825" s="23">
        <v>0</v>
      </c>
      <c r="I825" s="184"/>
      <c r="J825" s="28">
        <f>SUM(J826:J828)</f>
        <v>183.6</v>
      </c>
    </row>
    <row r="826" spans="1:10" s="2" customFormat="1" ht="33.75">
      <c r="A826" s="11"/>
      <c r="B826" s="12"/>
      <c r="C826" s="13" t="s">
        <v>1392</v>
      </c>
      <c r="D826" s="14" t="s">
        <v>327</v>
      </c>
      <c r="E826" s="14" t="s">
        <v>17</v>
      </c>
      <c r="F826" s="15" t="s">
        <v>328</v>
      </c>
      <c r="G826" s="15" t="s">
        <v>427</v>
      </c>
      <c r="H826" s="24">
        <v>20</v>
      </c>
      <c r="I826" s="184">
        <v>9.18</v>
      </c>
      <c r="J826" s="28">
        <f t="shared" si="20"/>
        <v>183.6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184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184"/>
      <c r="J828" s="28">
        <f t="shared" si="20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369"/>
      <c r="G829" s="10"/>
      <c r="H829" s="23">
        <v>0</v>
      </c>
      <c r="I829" s="184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184"/>
      <c r="J830" s="28">
        <f t="shared" si="20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184"/>
      <c r="J831" s="28">
        <f t="shared" si="20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184"/>
      <c r="J832" s="28">
        <f t="shared" si="20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369"/>
      <c r="G833" s="10"/>
      <c r="H833" s="23">
        <v>0</v>
      </c>
      <c r="I833" s="184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184"/>
      <c r="J834" s="28">
        <f t="shared" si="20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184"/>
      <c r="J835" s="28">
        <f t="shared" si="20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184"/>
      <c r="J836" s="28">
        <f t="shared" si="20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184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184"/>
      <c r="J838" s="28">
        <f t="shared" si="20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184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184"/>
      <c r="J840" s="28">
        <f t="shared" si="20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369"/>
      <c r="G841" s="10"/>
      <c r="H841" s="23">
        <v>0</v>
      </c>
      <c r="I841" s="184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184"/>
      <c r="J842" s="28">
        <f t="shared" si="20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184"/>
      <c r="J843" s="28">
        <f t="shared" si="20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184"/>
      <c r="J844" s="28">
        <f t="shared" si="20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369"/>
      <c r="G845" s="10"/>
      <c r="H845" s="23">
        <v>0</v>
      </c>
      <c r="I845" s="184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184"/>
      <c r="J846" s="28">
        <f t="shared" si="20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184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184"/>
      <c r="J848" s="28">
        <f t="shared" si="20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369"/>
      <c r="G849" s="10"/>
      <c r="H849" s="23">
        <v>0</v>
      </c>
      <c r="I849" s="184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184"/>
      <c r="J850" s="28">
        <f t="shared" ref="J850:J864" si="21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184"/>
      <c r="J851" s="28">
        <f t="shared" si="21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184"/>
      <c r="J852" s="28">
        <f t="shared" si="21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369"/>
      <c r="G853" s="10"/>
      <c r="H853" s="23">
        <v>0</v>
      </c>
      <c r="I853" s="184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184"/>
      <c r="J854" s="28">
        <f t="shared" si="21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184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184"/>
      <c r="J856" s="28">
        <f t="shared" si="21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369"/>
      <c r="G857" s="10"/>
      <c r="H857" s="23">
        <v>0</v>
      </c>
      <c r="I857" s="184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184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184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184"/>
      <c r="J860" s="28">
        <f t="shared" si="21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369"/>
      <c r="G861" s="10"/>
      <c r="H861" s="23">
        <v>0</v>
      </c>
      <c r="I861" s="184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184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184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184"/>
      <c r="J864" s="28">
        <f t="shared" si="21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185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259"/>
      <c r="G866" s="42"/>
      <c r="H866" s="43"/>
      <c r="I866" s="183"/>
      <c r="J866" s="28"/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369"/>
      <c r="G867" s="10"/>
      <c r="H867" s="23">
        <v>0</v>
      </c>
      <c r="I867" s="184"/>
      <c r="J867" s="28">
        <f>SUM(J868:J870)</f>
        <v>375.54999999999995</v>
      </c>
    </row>
    <row r="868" spans="1:10" s="2" customFormat="1" ht="22.5">
      <c r="A868" s="11"/>
      <c r="B868" s="12"/>
      <c r="C868" s="13" t="s">
        <v>1393</v>
      </c>
      <c r="D868" s="14" t="s">
        <v>249</v>
      </c>
      <c r="E868" s="14" t="s">
        <v>17</v>
      </c>
      <c r="F868" s="15" t="s">
        <v>364</v>
      </c>
      <c r="G868" s="15" t="s">
        <v>19</v>
      </c>
      <c r="H868" s="24">
        <v>29</v>
      </c>
      <c r="I868" s="184">
        <v>12.95</v>
      </c>
      <c r="J868" s="28">
        <f>H868*I868</f>
        <v>375.54999999999995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184"/>
      <c r="J869" s="28">
        <f t="shared" ref="J869:J932" si="22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184"/>
      <c r="J870" s="28">
        <f t="shared" si="22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369"/>
      <c r="G871" s="10"/>
      <c r="H871" s="23">
        <v>0</v>
      </c>
      <c r="I871" s="184"/>
      <c r="J871" s="28">
        <f>SUM(J872:J874)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184"/>
      <c r="J872" s="28">
        <f t="shared" si="22"/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184"/>
      <c r="J873" s="28">
        <f t="shared" si="22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184"/>
      <c r="J874" s="28">
        <f t="shared" si="22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369"/>
      <c r="G875" s="10"/>
      <c r="H875" s="23">
        <v>0</v>
      </c>
      <c r="I875" s="184"/>
      <c r="J875" s="28">
        <f>SUM(J876:J878)</f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184"/>
      <c r="J876" s="28">
        <f t="shared" si="22"/>
        <v>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184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184"/>
      <c r="J878" s="28">
        <f t="shared" si="22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369"/>
      <c r="G879" s="10"/>
      <c r="H879" s="23">
        <v>0</v>
      </c>
      <c r="I879" s="184"/>
      <c r="J879" s="28">
        <f>SUM(J880:J882)</f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184"/>
      <c r="J880" s="28">
        <f t="shared" si="22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184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184"/>
      <c r="J882" s="28">
        <f t="shared" si="22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369"/>
      <c r="G883" s="10"/>
      <c r="H883" s="23">
        <v>0</v>
      </c>
      <c r="I883" s="184"/>
      <c r="J883" s="28">
        <f>SUM(J884:J886)</f>
        <v>0</v>
      </c>
    </row>
    <row r="884" spans="1:10" s="2" customFormat="1">
      <c r="A884" s="11"/>
      <c r="B884" s="12"/>
      <c r="C884" s="13"/>
      <c r="D884" s="14"/>
      <c r="E884" s="14"/>
      <c r="F884" s="15"/>
      <c r="G884" s="15"/>
      <c r="H884" s="24"/>
      <c r="I884" s="184"/>
      <c r="J884" s="28"/>
    </row>
    <row r="885" spans="1:10" s="2" customFormat="1">
      <c r="A885" s="11"/>
      <c r="B885" s="12"/>
      <c r="C885" s="13"/>
      <c r="D885" s="14"/>
      <c r="E885" s="14"/>
      <c r="F885" s="15"/>
      <c r="G885" s="15"/>
      <c r="H885" s="24"/>
      <c r="I885" s="184"/>
      <c r="J885" s="28">
        <f t="shared" si="22"/>
        <v>0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184"/>
      <c r="J886" s="28">
        <f t="shared" si="22"/>
        <v>0</v>
      </c>
    </row>
    <row r="887" spans="1:10" ht="24.95" customHeight="1">
      <c r="A887" s="45" t="s">
        <v>41</v>
      </c>
      <c r="B887" s="10"/>
      <c r="C887" s="9" t="s">
        <v>339</v>
      </c>
      <c r="D887" s="10"/>
      <c r="E887" s="10"/>
      <c r="F887" s="369"/>
      <c r="G887" s="10"/>
      <c r="H887" s="23">
        <v>0</v>
      </c>
      <c r="I887" s="184"/>
      <c r="J887" s="28">
        <f>SUM(J888:J890)</f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184"/>
      <c r="J888" s="28">
        <f t="shared" si="22"/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184"/>
      <c r="J889" s="28">
        <f t="shared" si="22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184"/>
      <c r="J890" s="28">
        <f t="shared" si="22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369"/>
      <c r="G891" s="10"/>
      <c r="H891" s="23">
        <v>0</v>
      </c>
      <c r="I891" s="184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184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184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184"/>
      <c r="J894" s="28">
        <f t="shared" si="22"/>
        <v>0</v>
      </c>
    </row>
    <row r="895" spans="1:10" ht="24.95" customHeight="1">
      <c r="A895" s="45" t="s">
        <v>49</v>
      </c>
      <c r="B895" s="10"/>
      <c r="C895" s="9" t="s">
        <v>343</v>
      </c>
      <c r="D895" s="10"/>
      <c r="E895" s="10"/>
      <c r="F895" s="369"/>
      <c r="G895" s="10"/>
      <c r="H895" s="23">
        <v>0</v>
      </c>
      <c r="I895" s="184"/>
      <c r="J895" s="28">
        <f>SUM(J896:J898)</f>
        <v>185.70000000000002</v>
      </c>
    </row>
    <row r="896" spans="1:10" s="2" customFormat="1" ht="22.5">
      <c r="A896" s="11"/>
      <c r="B896" s="12"/>
      <c r="C896" s="13" t="s">
        <v>1394</v>
      </c>
      <c r="D896" s="14" t="s">
        <v>1395</v>
      </c>
      <c r="E896" s="14" t="s">
        <v>17</v>
      </c>
      <c r="F896" s="15" t="s">
        <v>364</v>
      </c>
      <c r="G896" s="15" t="s">
        <v>19</v>
      </c>
      <c r="H896" s="24">
        <v>15</v>
      </c>
      <c r="I896" s="184">
        <v>12.38</v>
      </c>
      <c r="J896" s="28">
        <f t="shared" si="22"/>
        <v>185.70000000000002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184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184"/>
      <c r="J898" s="28">
        <f t="shared" si="22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369"/>
      <c r="G899" s="10"/>
      <c r="H899" s="23">
        <v>0</v>
      </c>
      <c r="I899" s="184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184"/>
      <c r="J900" s="28">
        <f t="shared" si="22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184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184"/>
      <c r="J902" s="28">
        <f t="shared" si="22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369"/>
      <c r="G903" s="10"/>
      <c r="H903" s="23">
        <v>0</v>
      </c>
      <c r="I903" s="184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184"/>
      <c r="J904" s="28">
        <f t="shared" si="22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184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184"/>
      <c r="J906" s="28">
        <f t="shared" si="22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369"/>
      <c r="G907" s="10"/>
      <c r="H907" s="23">
        <v>0</v>
      </c>
      <c r="I907" s="184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184"/>
      <c r="J908" s="28">
        <f t="shared" si="22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184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184"/>
      <c r="J910" s="28">
        <f t="shared" si="22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369"/>
      <c r="G911" s="10"/>
      <c r="H911" s="23">
        <v>0</v>
      </c>
      <c r="I911" s="184"/>
      <c r="J911" s="28">
        <f>SUM(J912:J914)</f>
        <v>414.40999999999997</v>
      </c>
    </row>
    <row r="912" spans="1:10" s="2" customFormat="1" ht="22.5">
      <c r="A912" s="11"/>
      <c r="B912" s="12"/>
      <c r="C912" s="13" t="s">
        <v>1396</v>
      </c>
      <c r="D912" s="14"/>
      <c r="E912" s="14" t="s">
        <v>17</v>
      </c>
      <c r="F912" s="15" t="s">
        <v>364</v>
      </c>
      <c r="G912" s="15" t="s">
        <v>33</v>
      </c>
      <c r="H912" s="24">
        <v>29</v>
      </c>
      <c r="I912" s="184">
        <v>14.29</v>
      </c>
      <c r="J912" s="28">
        <f t="shared" si="22"/>
        <v>414.40999999999997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184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184"/>
      <c r="J914" s="28">
        <f t="shared" si="22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369"/>
      <c r="G915" s="10"/>
      <c r="H915" s="23">
        <v>0</v>
      </c>
      <c r="I915" s="184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184"/>
      <c r="J916" s="28">
        <f t="shared" si="22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184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184"/>
      <c r="J918" s="28">
        <f t="shared" si="22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369"/>
      <c r="G919" s="10"/>
      <c r="H919" s="23">
        <v>0</v>
      </c>
      <c r="I919" s="184"/>
      <c r="J919" s="28">
        <f>SUM(J920:J922)</f>
        <v>0</v>
      </c>
    </row>
    <row r="920" spans="1:10" s="2" customFormat="1">
      <c r="A920" s="11"/>
      <c r="B920" s="12"/>
      <c r="C920" s="13"/>
      <c r="D920" s="14"/>
      <c r="E920" s="14"/>
      <c r="F920" s="15"/>
      <c r="G920" s="15"/>
      <c r="H920" s="24"/>
      <c r="I920" s="184"/>
      <c r="J920" s="28"/>
    </row>
    <row r="921" spans="1:10" s="2" customFormat="1">
      <c r="A921" s="11"/>
      <c r="B921" s="12"/>
      <c r="C921" s="13"/>
      <c r="D921" s="14"/>
      <c r="E921" s="14"/>
      <c r="F921" s="15"/>
      <c r="G921" s="15"/>
      <c r="H921" s="24"/>
      <c r="I921" s="184"/>
      <c r="J921" s="28">
        <f t="shared" si="22"/>
        <v>0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184"/>
      <c r="J922" s="28">
        <f t="shared" si="22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369"/>
      <c r="G923" s="10"/>
      <c r="H923" s="23">
        <v>0</v>
      </c>
      <c r="I923" s="184"/>
      <c r="J923" s="28">
        <f>SUM(J924:J926)</f>
        <v>0</v>
      </c>
    </row>
    <row r="924" spans="1:10">
      <c r="A924" s="11"/>
      <c r="B924" s="16"/>
      <c r="C924" s="17"/>
      <c r="D924" s="17"/>
      <c r="E924" s="17"/>
      <c r="F924" s="16"/>
      <c r="G924" s="16"/>
      <c r="H924" s="23"/>
      <c r="I924" s="184"/>
      <c r="J924" s="28">
        <f t="shared" si="22"/>
        <v>0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184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184"/>
      <c r="J926" s="28">
        <f t="shared" si="22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369"/>
      <c r="G927" s="10"/>
      <c r="H927" s="23">
        <v>0</v>
      </c>
      <c r="I927" s="184"/>
      <c r="J927" s="28">
        <f>SUM(J928:J930)</f>
        <v>690.49</v>
      </c>
    </row>
    <row r="928" spans="1:10" s="2" customFormat="1" ht="33.75">
      <c r="A928" s="11"/>
      <c r="B928" s="12"/>
      <c r="C928" s="13" t="s">
        <v>1397</v>
      </c>
      <c r="D928" s="14" t="s">
        <v>1125</v>
      </c>
      <c r="E928" s="14" t="s">
        <v>17</v>
      </c>
      <c r="F928" s="15" t="s">
        <v>364</v>
      </c>
      <c r="G928" s="15" t="s">
        <v>908</v>
      </c>
      <c r="H928" s="24">
        <v>29</v>
      </c>
      <c r="I928" s="184">
        <v>23.81</v>
      </c>
      <c r="J928" s="28">
        <f t="shared" si="22"/>
        <v>690.49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184"/>
      <c r="J929" s="28">
        <f t="shared" si="22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184"/>
      <c r="J930" s="28">
        <f t="shared" si="22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369"/>
      <c r="G931" s="10"/>
      <c r="H931" s="23">
        <v>0</v>
      </c>
      <c r="I931" s="184"/>
      <c r="J931" s="28">
        <f>SUM(J932:J934)</f>
        <v>0</v>
      </c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184"/>
      <c r="J932" s="28">
        <f t="shared" si="22"/>
        <v>0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184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184"/>
      <c r="J934" s="28">
        <f t="shared" ref="J934:J950" si="23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369"/>
      <c r="G935" s="10"/>
      <c r="H935" s="23">
        <v>0</v>
      </c>
      <c r="I935" s="184"/>
      <c r="J935" s="28">
        <f>SUM(J936:J938)</f>
        <v>690.49</v>
      </c>
    </row>
    <row r="936" spans="1:10" s="2" customFormat="1" ht="22.5">
      <c r="A936" s="11"/>
      <c r="B936" s="12"/>
      <c r="C936" s="13" t="s">
        <v>1398</v>
      </c>
      <c r="D936" s="14" t="s">
        <v>514</v>
      </c>
      <c r="E936" s="14" t="s">
        <v>17</v>
      </c>
      <c r="F936" s="15" t="s">
        <v>364</v>
      </c>
      <c r="G936" s="15" t="s">
        <v>33</v>
      </c>
      <c r="H936" s="24">
        <v>29</v>
      </c>
      <c r="I936" s="184">
        <v>23.81</v>
      </c>
      <c r="J936" s="28">
        <f t="shared" si="23"/>
        <v>690.49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184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184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369"/>
      <c r="G939" s="10"/>
      <c r="H939" s="23">
        <v>0</v>
      </c>
      <c r="I939" s="184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184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184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184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369"/>
      <c r="G943" s="10"/>
      <c r="H943" s="23">
        <v>0</v>
      </c>
      <c r="I943" s="184"/>
      <c r="J943" s="28">
        <f>SUM(J944:J946)</f>
        <v>375.54999999999995</v>
      </c>
    </row>
    <row r="944" spans="1:10" ht="22.5">
      <c r="A944" s="11"/>
      <c r="B944" s="16"/>
      <c r="C944" s="17" t="s">
        <v>1399</v>
      </c>
      <c r="D944" s="17" t="s">
        <v>797</v>
      </c>
      <c r="E944" s="17" t="s">
        <v>17</v>
      </c>
      <c r="F944" s="16">
        <v>8</v>
      </c>
      <c r="G944" s="16" t="s">
        <v>19</v>
      </c>
      <c r="H944" s="23">
        <v>29</v>
      </c>
      <c r="I944" s="184">
        <v>12.95</v>
      </c>
      <c r="J944" s="28">
        <f t="shared" si="23"/>
        <v>375.54999999999995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184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184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369"/>
      <c r="G947" s="10"/>
      <c r="H947" s="23">
        <v>0</v>
      </c>
      <c r="I947" s="184"/>
      <c r="J947" s="28">
        <f>SUM(J948:J950)</f>
        <v>0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184"/>
      <c r="J948" s="28">
        <f t="shared" si="23"/>
        <v>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184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184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369"/>
      <c r="G951" s="10"/>
      <c r="H951" s="23">
        <v>0</v>
      </c>
      <c r="I951" s="184"/>
      <c r="J951" s="28">
        <f>SUM(J952:J954)</f>
        <v>303.92</v>
      </c>
    </row>
    <row r="952" spans="1:10" s="2" customFormat="1" ht="22.5">
      <c r="A952" s="11"/>
      <c r="B952" s="12"/>
      <c r="C952" s="13" t="s">
        <v>1400</v>
      </c>
      <c r="D952" s="14" t="s">
        <v>958</v>
      </c>
      <c r="E952" s="14" t="s">
        <v>17</v>
      </c>
      <c r="F952" s="15" t="s">
        <v>364</v>
      </c>
      <c r="G952" s="15" t="s">
        <v>33</v>
      </c>
      <c r="H952" s="24">
        <v>29</v>
      </c>
      <c r="I952" s="184">
        <v>10.48</v>
      </c>
      <c r="J952" s="28">
        <f t="shared" ref="J952:J994" si="24">H952*I952</f>
        <v>303.92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184"/>
      <c r="J953" s="28">
        <f t="shared" si="24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184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369"/>
      <c r="G955" s="10"/>
      <c r="H955" s="23">
        <v>0</v>
      </c>
      <c r="I955" s="184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369"/>
      <c r="G956" s="10"/>
      <c r="H956" s="23"/>
      <c r="I956" s="184"/>
      <c r="J956" s="28"/>
    </row>
    <row r="957" spans="1:10" ht="11.45" customHeight="1">
      <c r="A957" s="45"/>
      <c r="B957" s="10"/>
      <c r="C957" s="9"/>
      <c r="D957" s="10"/>
      <c r="E957" s="10"/>
      <c r="F957" s="369"/>
      <c r="G957" s="10"/>
      <c r="H957" s="23"/>
      <c r="I957" s="184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184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369"/>
      <c r="G959" s="10"/>
      <c r="H959" s="23">
        <v>0</v>
      </c>
      <c r="I959" s="184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184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184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184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369"/>
      <c r="G963" s="10"/>
      <c r="H963" s="23">
        <v>0</v>
      </c>
      <c r="I963" s="184"/>
      <c r="J963" s="28">
        <f>SUM(J964:J966)</f>
        <v>386.57</v>
      </c>
    </row>
    <row r="964" spans="1:10" s="2" customFormat="1" ht="22.5">
      <c r="A964" s="11"/>
      <c r="B964" s="12"/>
      <c r="C964" s="13" t="s">
        <v>1388</v>
      </c>
      <c r="D964" s="14"/>
      <c r="E964" s="14" t="s">
        <v>63</v>
      </c>
      <c r="F964" s="15" t="s">
        <v>364</v>
      </c>
      <c r="G964" s="15" t="s">
        <v>19</v>
      </c>
      <c r="H964" s="24">
        <v>29</v>
      </c>
      <c r="I964" s="184">
        <v>13.33</v>
      </c>
      <c r="J964" s="28">
        <f t="shared" si="24"/>
        <v>386.57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184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184"/>
      <c r="J966" s="28">
        <f t="shared" si="24"/>
        <v>0</v>
      </c>
    </row>
    <row r="967" spans="1:10" ht="24.95" customHeight="1">
      <c r="A967" s="195" t="s">
        <v>146</v>
      </c>
      <c r="B967" s="196"/>
      <c r="C967" s="197" t="s">
        <v>230</v>
      </c>
      <c r="D967" s="196"/>
      <c r="E967" s="196"/>
      <c r="F967" s="320"/>
      <c r="G967" s="196"/>
      <c r="H967" s="198">
        <v>0</v>
      </c>
      <c r="I967" s="199"/>
      <c r="J967" s="116">
        <f>SUM(J968:J970)</f>
        <v>773.43000000000006</v>
      </c>
    </row>
    <row r="968" spans="1:10" s="2" customFormat="1" ht="22.5">
      <c r="A968" s="390"/>
      <c r="B968" s="391"/>
      <c r="C968" s="392" t="s">
        <v>1401</v>
      </c>
      <c r="D968" s="392" t="s">
        <v>1402</v>
      </c>
      <c r="E968" s="392" t="s">
        <v>1356</v>
      </c>
      <c r="F968" s="1">
        <v>8</v>
      </c>
      <c r="G968" s="392" t="s">
        <v>19</v>
      </c>
      <c r="H968" s="380">
        <v>29</v>
      </c>
      <c r="I968" s="381">
        <v>26.67</v>
      </c>
      <c r="J968" s="382">
        <f t="shared" si="24"/>
        <v>773.43000000000006</v>
      </c>
    </row>
    <row r="969" spans="1:10" s="2" customFormat="1">
      <c r="A969" s="189"/>
      <c r="B969" s="190"/>
      <c r="C969" s="191"/>
      <c r="D969" s="192"/>
      <c r="E969" s="192"/>
      <c r="F969" s="149"/>
      <c r="G969" s="149"/>
      <c r="H969" s="193"/>
      <c r="I969" s="194"/>
      <c r="J969" s="121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184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369"/>
      <c r="G971" s="10"/>
      <c r="H971" s="23">
        <v>0</v>
      </c>
      <c r="I971" s="184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184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184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184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369"/>
      <c r="G975" s="10"/>
      <c r="H975" s="23">
        <v>0</v>
      </c>
      <c r="I975" s="184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184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184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184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369"/>
      <c r="G979" s="10"/>
      <c r="H979" s="23">
        <v>0</v>
      </c>
      <c r="I979" s="184"/>
      <c r="J979" s="28">
        <f>SUM(J980:J982)</f>
        <v>284.89999999999998</v>
      </c>
    </row>
    <row r="980" spans="1:10" ht="45">
      <c r="A980" s="11"/>
      <c r="B980" s="16"/>
      <c r="C980" s="17" t="s">
        <v>1403</v>
      </c>
      <c r="D980" s="17" t="s">
        <v>1257</v>
      </c>
      <c r="E980" s="17" t="s">
        <v>17</v>
      </c>
      <c r="F980" s="16">
        <v>8</v>
      </c>
      <c r="G980" s="16" t="s">
        <v>19</v>
      </c>
      <c r="H980" s="23">
        <v>22</v>
      </c>
      <c r="I980" s="184">
        <v>12.95</v>
      </c>
      <c r="J980" s="28">
        <f t="shared" si="24"/>
        <v>284.89999999999998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184"/>
      <c r="J981" s="28">
        <f t="shared" si="24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184"/>
      <c r="J982" s="28">
        <f t="shared" si="24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369"/>
      <c r="G983" s="10"/>
      <c r="H983" s="23">
        <v>0</v>
      </c>
      <c r="I983" s="184"/>
      <c r="J983" s="28">
        <f>SUM(J984:J986)</f>
        <v>146.88</v>
      </c>
    </row>
    <row r="984" spans="1:10" s="2" customFormat="1" ht="33.75">
      <c r="A984" s="11"/>
      <c r="B984" s="12"/>
      <c r="C984" s="13" t="s">
        <v>1404</v>
      </c>
      <c r="D984" s="14" t="s">
        <v>1405</v>
      </c>
      <c r="E984" s="14" t="s">
        <v>17</v>
      </c>
      <c r="F984" s="15" t="s">
        <v>364</v>
      </c>
      <c r="G984" s="15" t="s">
        <v>427</v>
      </c>
      <c r="H984" s="24">
        <v>16</v>
      </c>
      <c r="I984" s="184">
        <v>9.18</v>
      </c>
      <c r="J984" s="28">
        <f t="shared" si="24"/>
        <v>146.88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184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184"/>
      <c r="J986" s="28">
        <f t="shared" si="24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369"/>
      <c r="G987" s="10"/>
      <c r="H987" s="23">
        <v>0</v>
      </c>
      <c r="I987" s="184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184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184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184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369"/>
      <c r="G991" s="10"/>
      <c r="H991" s="23">
        <v>0</v>
      </c>
      <c r="I991" s="184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184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184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184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369"/>
      <c r="G995" s="10"/>
      <c r="H995" s="23">
        <v>0</v>
      </c>
      <c r="I995" s="184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184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184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184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369"/>
      <c r="G999" s="10"/>
      <c r="H999" s="23">
        <v>0</v>
      </c>
      <c r="I999" s="184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184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184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184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369"/>
      <c r="G1003" s="10"/>
      <c r="H1003" s="23">
        <v>0</v>
      </c>
      <c r="I1003" s="184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184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184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184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369"/>
      <c r="G1007" s="10"/>
      <c r="H1007" s="23">
        <v>0</v>
      </c>
      <c r="I1007" s="184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184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184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184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369"/>
      <c r="G1011" s="10"/>
      <c r="H1011" s="23">
        <v>0</v>
      </c>
      <c r="I1011" s="184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184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184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184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369"/>
      <c r="G1015" s="10"/>
      <c r="H1015" s="23"/>
      <c r="I1015" s="184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184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184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184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185"/>
      <c r="J1019" s="38"/>
    </row>
    <row r="1020" spans="1:10" ht="39" customHeight="1">
      <c r="A1020" s="30"/>
      <c r="B1020" s="7"/>
      <c r="C1020" s="8"/>
      <c r="D1020" s="8"/>
      <c r="E1020" s="8"/>
      <c r="F1020" s="374"/>
      <c r="G1020" s="8"/>
      <c r="H1020" s="23"/>
      <c r="I1020" s="186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374"/>
      <c r="G1021" s="8"/>
      <c r="H1021" s="23"/>
      <c r="I1021" s="186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374"/>
      <c r="G1022" s="8"/>
      <c r="H1022" s="23"/>
      <c r="I1022" s="186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12735-8600-4609-8213-40FA633A6202}">
  <dimension ref="A1:I370"/>
  <sheetViews>
    <sheetView workbookViewId="0">
      <selection activeCell="G322" sqref="G322"/>
    </sheetView>
  </sheetViews>
  <sheetFormatPr defaultRowHeight="12.75"/>
  <cols>
    <col min="1" max="1" width="14.140625" customWidth="1"/>
    <col min="2" max="2" width="61.5703125" customWidth="1"/>
    <col min="3" max="3" width="33" customWidth="1"/>
    <col min="4" max="4" width="15.5703125" customWidth="1"/>
    <col min="5" max="5" width="8.5703125" style="564" customWidth="1"/>
    <col min="6" max="6" width="9.140625" style="569"/>
  </cols>
  <sheetData>
    <row r="1" spans="1:9" ht="20.25">
      <c r="A1" s="3" t="s">
        <v>0</v>
      </c>
      <c r="B1" s="5"/>
      <c r="C1" s="5"/>
      <c r="D1" s="441"/>
      <c r="E1" s="5"/>
      <c r="F1" s="565" t="s">
        <v>124</v>
      </c>
      <c r="G1" s="513" t="s">
        <v>124</v>
      </c>
      <c r="H1" s="513" t="s">
        <v>124</v>
      </c>
      <c r="I1" s="513" t="s">
        <v>124</v>
      </c>
    </row>
    <row r="2" spans="1:9" ht="20.25">
      <c r="A2" s="514" t="s">
        <v>124</v>
      </c>
      <c r="B2" s="515" t="s">
        <v>1406</v>
      </c>
      <c r="C2" s="516" t="s">
        <v>124</v>
      </c>
      <c r="D2" s="546" t="s">
        <v>124</v>
      </c>
      <c r="E2" s="554" t="s">
        <v>124</v>
      </c>
      <c r="F2" s="566" t="s">
        <v>124</v>
      </c>
      <c r="G2" s="518" t="s">
        <v>124</v>
      </c>
      <c r="H2" s="518" t="s">
        <v>124</v>
      </c>
      <c r="I2" s="518" t="s">
        <v>124</v>
      </c>
    </row>
    <row r="3" spans="1:9" ht="45">
      <c r="A3" s="519" t="s">
        <v>2</v>
      </c>
      <c r="B3" s="520" t="s">
        <v>4</v>
      </c>
      <c r="C3" s="521" t="s">
        <v>5</v>
      </c>
      <c r="D3" s="547" t="s">
        <v>6</v>
      </c>
      <c r="E3" s="555" t="s">
        <v>7</v>
      </c>
      <c r="F3" s="566" t="s">
        <v>8</v>
      </c>
      <c r="G3" s="522" t="s">
        <v>9</v>
      </c>
      <c r="H3" s="523" t="s">
        <v>1407</v>
      </c>
      <c r="I3" s="523" t="s">
        <v>1408</v>
      </c>
    </row>
    <row r="4" spans="1:9" ht="15.75">
      <c r="A4" s="545" t="s">
        <v>12</v>
      </c>
      <c r="B4" s="525" t="s">
        <v>124</v>
      </c>
      <c r="C4" s="526" t="s">
        <v>124</v>
      </c>
      <c r="D4" s="548" t="s">
        <v>124</v>
      </c>
      <c r="E4" s="556" t="s">
        <v>124</v>
      </c>
      <c r="F4" s="570" t="s">
        <v>124</v>
      </c>
      <c r="G4" s="527" t="s">
        <v>124</v>
      </c>
      <c r="H4" s="527" t="s">
        <v>124</v>
      </c>
      <c r="I4" s="518" t="s">
        <v>124</v>
      </c>
    </row>
    <row r="5" spans="1:9">
      <c r="A5" s="544" t="s">
        <v>124</v>
      </c>
      <c r="B5" s="529" t="s">
        <v>14</v>
      </c>
      <c r="C5" s="521" t="s">
        <v>124</v>
      </c>
      <c r="D5" s="547" t="s">
        <v>124</v>
      </c>
      <c r="E5" s="557" t="s">
        <v>124</v>
      </c>
      <c r="F5" s="566" t="s">
        <v>124</v>
      </c>
      <c r="G5" s="518" t="s">
        <v>124</v>
      </c>
      <c r="H5" s="518" t="s">
        <v>124</v>
      </c>
      <c r="I5" s="531" t="s">
        <v>1409</v>
      </c>
    </row>
    <row r="6" spans="1:9" ht="33.75">
      <c r="A6" s="532" t="s">
        <v>124</v>
      </c>
      <c r="B6" s="521" t="s">
        <v>825</v>
      </c>
      <c r="C6" s="521" t="s">
        <v>826</v>
      </c>
      <c r="D6" s="547" t="s">
        <v>17</v>
      </c>
      <c r="E6" s="558" t="s">
        <v>124</v>
      </c>
      <c r="F6" s="566" t="s">
        <v>371</v>
      </c>
      <c r="G6" s="518">
        <v>46</v>
      </c>
      <c r="H6" s="518" t="s">
        <v>124</v>
      </c>
      <c r="I6" s="518" t="s">
        <v>1409</v>
      </c>
    </row>
    <row r="7" spans="1:9" ht="22.5">
      <c r="A7" s="532" t="s">
        <v>124</v>
      </c>
      <c r="B7" s="521" t="s">
        <v>828</v>
      </c>
      <c r="C7" s="521" t="s">
        <v>829</v>
      </c>
      <c r="D7" s="547" t="s">
        <v>1410</v>
      </c>
      <c r="E7" s="558" t="s">
        <v>124</v>
      </c>
      <c r="F7" s="566" t="s">
        <v>371</v>
      </c>
      <c r="G7" s="518">
        <v>46</v>
      </c>
      <c r="H7" s="518" t="s">
        <v>124</v>
      </c>
      <c r="I7" s="518" t="s">
        <v>1409</v>
      </c>
    </row>
    <row r="8" spans="1:9" ht="22.5">
      <c r="A8" s="532" t="s">
        <v>124</v>
      </c>
      <c r="B8" s="521" t="s">
        <v>1411</v>
      </c>
      <c r="C8" s="521" t="s">
        <v>1412</v>
      </c>
      <c r="D8" s="547" t="s">
        <v>553</v>
      </c>
      <c r="E8" s="558" t="s">
        <v>124</v>
      </c>
      <c r="F8" s="566" t="s">
        <v>371</v>
      </c>
      <c r="G8" s="518">
        <v>46</v>
      </c>
      <c r="H8" s="518" t="s">
        <v>124</v>
      </c>
      <c r="I8" s="518" t="s">
        <v>1409</v>
      </c>
    </row>
    <row r="9" spans="1:9">
      <c r="A9" s="532" t="s">
        <v>124</v>
      </c>
      <c r="B9" s="521" t="s">
        <v>124</v>
      </c>
      <c r="C9" s="518" t="s">
        <v>124</v>
      </c>
      <c r="D9" s="549" t="s">
        <v>124</v>
      </c>
      <c r="E9" s="559" t="s">
        <v>124</v>
      </c>
      <c r="F9" s="567" t="s">
        <v>124</v>
      </c>
      <c r="G9" s="518" t="s">
        <v>124</v>
      </c>
      <c r="H9" s="518" t="s">
        <v>124</v>
      </c>
      <c r="I9" s="518" t="s">
        <v>1409</v>
      </c>
    </row>
    <row r="10" spans="1:9">
      <c r="A10" s="532" t="s">
        <v>124</v>
      </c>
      <c r="B10" s="529" t="s">
        <v>30</v>
      </c>
      <c r="C10" s="518" t="s">
        <v>124</v>
      </c>
      <c r="D10" s="549" t="s">
        <v>124</v>
      </c>
      <c r="E10" s="559" t="s">
        <v>124</v>
      </c>
      <c r="F10" s="567" t="s">
        <v>124</v>
      </c>
      <c r="G10" s="518" t="s">
        <v>124</v>
      </c>
      <c r="H10" s="518" t="s">
        <v>124</v>
      </c>
      <c r="I10" s="518" t="s">
        <v>1409</v>
      </c>
    </row>
    <row r="11" spans="1:9">
      <c r="A11" s="528" t="s">
        <v>124</v>
      </c>
      <c r="B11" s="518" t="s">
        <v>1413</v>
      </c>
      <c r="C11" s="518" t="s">
        <v>1414</v>
      </c>
      <c r="D11" s="547" t="s">
        <v>17</v>
      </c>
      <c r="E11" s="558" t="s">
        <v>124</v>
      </c>
      <c r="F11" s="566" t="s">
        <v>1415</v>
      </c>
      <c r="G11" s="518">
        <v>43</v>
      </c>
      <c r="H11" s="518" t="s">
        <v>124</v>
      </c>
      <c r="I11" s="531" t="s">
        <v>1409</v>
      </c>
    </row>
    <row r="12" spans="1:9">
      <c r="A12" s="532" t="s">
        <v>124</v>
      </c>
      <c r="B12" s="521" t="s">
        <v>124</v>
      </c>
      <c r="C12" s="521" t="s">
        <v>124</v>
      </c>
      <c r="D12" s="547" t="s">
        <v>124</v>
      </c>
      <c r="E12" s="558" t="s">
        <v>124</v>
      </c>
      <c r="F12" s="566" t="s">
        <v>124</v>
      </c>
      <c r="G12" s="518" t="s">
        <v>124</v>
      </c>
      <c r="H12" s="518" t="s">
        <v>124</v>
      </c>
      <c r="I12" s="518" t="s">
        <v>1409</v>
      </c>
    </row>
    <row r="13" spans="1:9">
      <c r="A13" s="532" t="s">
        <v>124</v>
      </c>
      <c r="B13" s="529" t="s">
        <v>44</v>
      </c>
      <c r="C13" s="521" t="s">
        <v>124</v>
      </c>
      <c r="D13" s="547" t="s">
        <v>124</v>
      </c>
      <c r="E13" s="558" t="s">
        <v>124</v>
      </c>
      <c r="F13" s="566" t="s">
        <v>124</v>
      </c>
      <c r="G13" s="518" t="s">
        <v>124</v>
      </c>
      <c r="H13" s="518" t="s">
        <v>124</v>
      </c>
      <c r="I13" s="518" t="s">
        <v>1409</v>
      </c>
    </row>
    <row r="14" spans="1:9" ht="22.5">
      <c r="A14" s="532" t="s">
        <v>124</v>
      </c>
      <c r="B14" s="521" t="s">
        <v>837</v>
      </c>
      <c r="C14" s="521" t="s">
        <v>413</v>
      </c>
      <c r="D14" s="547" t="s">
        <v>17</v>
      </c>
      <c r="E14" s="558" t="s">
        <v>124</v>
      </c>
      <c r="F14" s="566" t="s">
        <v>371</v>
      </c>
      <c r="G14" s="518">
        <v>46</v>
      </c>
      <c r="H14" s="518" t="s">
        <v>124</v>
      </c>
      <c r="I14" s="518" t="s">
        <v>1409</v>
      </c>
    </row>
    <row r="15" spans="1:9" ht="22.5">
      <c r="A15" s="528" t="s">
        <v>124</v>
      </c>
      <c r="B15" s="521" t="s">
        <v>1416</v>
      </c>
      <c r="C15" s="521" t="s">
        <v>413</v>
      </c>
      <c r="D15" s="547" t="s">
        <v>48</v>
      </c>
      <c r="E15" s="557" t="s">
        <v>124</v>
      </c>
      <c r="F15" s="566" t="s">
        <v>371</v>
      </c>
      <c r="G15" s="518">
        <v>42</v>
      </c>
      <c r="H15" s="518" t="s">
        <v>124</v>
      </c>
      <c r="I15" s="531" t="s">
        <v>1409</v>
      </c>
    </row>
    <row r="16" spans="1:9" ht="22.5">
      <c r="A16" s="532" t="s">
        <v>124</v>
      </c>
      <c r="B16" s="521" t="s">
        <v>838</v>
      </c>
      <c r="C16" s="521" t="s">
        <v>413</v>
      </c>
      <c r="D16" s="547" t="s">
        <v>750</v>
      </c>
      <c r="E16" s="558" t="s">
        <v>124</v>
      </c>
      <c r="F16" s="566" t="s">
        <v>371</v>
      </c>
      <c r="G16" s="518">
        <v>15</v>
      </c>
      <c r="H16" s="518" t="s">
        <v>124</v>
      </c>
      <c r="I16" s="518" t="s">
        <v>1409</v>
      </c>
    </row>
    <row r="17" spans="1:9">
      <c r="A17" s="532" t="s">
        <v>124</v>
      </c>
      <c r="B17" s="518" t="s">
        <v>124</v>
      </c>
      <c r="C17" s="518" t="s">
        <v>124</v>
      </c>
      <c r="D17" s="549" t="s">
        <v>124</v>
      </c>
      <c r="E17" s="558" t="s">
        <v>124</v>
      </c>
      <c r="F17" s="567" t="s">
        <v>124</v>
      </c>
      <c r="G17" s="518" t="s">
        <v>124</v>
      </c>
      <c r="H17" s="518" t="s">
        <v>124</v>
      </c>
      <c r="I17" s="518" t="s">
        <v>1409</v>
      </c>
    </row>
    <row r="18" spans="1:9">
      <c r="A18" s="532" t="s">
        <v>124</v>
      </c>
      <c r="B18" s="529" t="s">
        <v>52</v>
      </c>
      <c r="C18" s="521" t="s">
        <v>124</v>
      </c>
      <c r="D18" s="547" t="s">
        <v>124</v>
      </c>
      <c r="E18" s="558" t="s">
        <v>124</v>
      </c>
      <c r="F18" s="566" t="s">
        <v>124</v>
      </c>
      <c r="G18" s="518" t="s">
        <v>124</v>
      </c>
      <c r="H18" s="518" t="s">
        <v>124</v>
      </c>
      <c r="I18" s="518" t="s">
        <v>1409</v>
      </c>
    </row>
    <row r="19" spans="1:9" ht="33.75">
      <c r="A19" s="528" t="s">
        <v>124</v>
      </c>
      <c r="B19" s="521" t="s">
        <v>842</v>
      </c>
      <c r="C19" s="521" t="s">
        <v>383</v>
      </c>
      <c r="D19" s="547" t="s">
        <v>17</v>
      </c>
      <c r="E19" s="557" t="s">
        <v>124</v>
      </c>
      <c r="F19" s="566" t="s">
        <v>371</v>
      </c>
      <c r="G19" s="518">
        <v>41</v>
      </c>
      <c r="H19" s="518" t="s">
        <v>124</v>
      </c>
      <c r="I19" s="531" t="s">
        <v>1409</v>
      </c>
    </row>
    <row r="20" spans="1:9" ht="22.5">
      <c r="A20" s="528" t="s">
        <v>124</v>
      </c>
      <c r="B20" s="521" t="s">
        <v>1417</v>
      </c>
      <c r="C20" s="521" t="s">
        <v>1418</v>
      </c>
      <c r="D20" s="547" t="s">
        <v>1419</v>
      </c>
      <c r="E20" s="557" t="s">
        <v>124</v>
      </c>
      <c r="F20" s="566" t="s">
        <v>371</v>
      </c>
      <c r="G20" s="518">
        <v>15</v>
      </c>
      <c r="H20" s="518" t="s">
        <v>124</v>
      </c>
      <c r="I20" s="531" t="s">
        <v>124</v>
      </c>
    </row>
    <row r="21" spans="1:9">
      <c r="A21" s="532" t="s">
        <v>124</v>
      </c>
      <c r="B21" s="518" t="s">
        <v>124</v>
      </c>
      <c r="C21" s="518" t="s">
        <v>124</v>
      </c>
      <c r="D21" s="549" t="s">
        <v>124</v>
      </c>
      <c r="E21" s="558" t="s">
        <v>124</v>
      </c>
      <c r="F21" s="567" t="s">
        <v>124</v>
      </c>
      <c r="G21" s="518" t="s">
        <v>124</v>
      </c>
      <c r="H21" s="518" t="s">
        <v>124</v>
      </c>
      <c r="I21" s="518" t="s">
        <v>1409</v>
      </c>
    </row>
    <row r="22" spans="1:9">
      <c r="A22" s="532" t="s">
        <v>124</v>
      </c>
      <c r="B22" s="529" t="s">
        <v>58</v>
      </c>
      <c r="C22" s="521" t="s">
        <v>124</v>
      </c>
      <c r="D22" s="547" t="s">
        <v>124</v>
      </c>
      <c r="E22" s="558" t="s">
        <v>124</v>
      </c>
      <c r="F22" s="566" t="s">
        <v>124</v>
      </c>
      <c r="G22" s="518" t="s">
        <v>124</v>
      </c>
      <c r="H22" s="518" t="s">
        <v>124</v>
      </c>
      <c r="I22" s="518" t="s">
        <v>1409</v>
      </c>
    </row>
    <row r="23" spans="1:9">
      <c r="A23" s="528" t="s">
        <v>124</v>
      </c>
      <c r="B23" s="521" t="s">
        <v>1420</v>
      </c>
      <c r="C23" s="521" t="s">
        <v>387</v>
      </c>
      <c r="D23" s="547" t="s">
        <v>17</v>
      </c>
      <c r="E23" s="557" t="s">
        <v>124</v>
      </c>
      <c r="F23" s="566" t="s">
        <v>371</v>
      </c>
      <c r="G23" s="518">
        <v>46</v>
      </c>
      <c r="H23" s="518" t="s">
        <v>124</v>
      </c>
      <c r="I23" s="531" t="s">
        <v>1409</v>
      </c>
    </row>
    <row r="24" spans="1:9">
      <c r="A24" s="532" t="s">
        <v>124</v>
      </c>
      <c r="B24" s="521" t="s">
        <v>124</v>
      </c>
      <c r="C24" s="521" t="s">
        <v>124</v>
      </c>
      <c r="D24" s="547" t="s">
        <v>124</v>
      </c>
      <c r="E24" s="558" t="s">
        <v>124</v>
      </c>
      <c r="F24" s="566" t="s">
        <v>124</v>
      </c>
      <c r="G24" s="518" t="s">
        <v>124</v>
      </c>
      <c r="H24" s="518" t="s">
        <v>124</v>
      </c>
      <c r="I24" s="518" t="s">
        <v>1409</v>
      </c>
    </row>
    <row r="25" spans="1:9">
      <c r="A25" s="532" t="s">
        <v>124</v>
      </c>
      <c r="B25" s="529" t="s">
        <v>60</v>
      </c>
      <c r="C25" s="521" t="s">
        <v>124</v>
      </c>
      <c r="D25" s="547" t="s">
        <v>124</v>
      </c>
      <c r="E25" s="558" t="s">
        <v>124</v>
      </c>
      <c r="F25" s="566" t="s">
        <v>124</v>
      </c>
      <c r="G25" s="518" t="s">
        <v>124</v>
      </c>
      <c r="H25" s="518" t="s">
        <v>124</v>
      </c>
      <c r="I25" s="518" t="s">
        <v>1409</v>
      </c>
    </row>
    <row r="26" spans="1:9">
      <c r="A26" s="528" t="s">
        <v>124</v>
      </c>
      <c r="B26" s="521" t="s">
        <v>1421</v>
      </c>
      <c r="C26" s="521" t="s">
        <v>124</v>
      </c>
      <c r="D26" s="547" t="s">
        <v>63</v>
      </c>
      <c r="E26" s="557" t="s">
        <v>124</v>
      </c>
      <c r="F26" s="566" t="s">
        <v>857</v>
      </c>
      <c r="G26" s="518">
        <v>46</v>
      </c>
      <c r="H26" s="518" t="s">
        <v>124</v>
      </c>
      <c r="I26" s="531" t="s">
        <v>1409</v>
      </c>
    </row>
    <row r="27" spans="1:9">
      <c r="A27" s="532" t="s">
        <v>124</v>
      </c>
      <c r="B27" s="521" t="s">
        <v>124</v>
      </c>
      <c r="C27" s="521" t="s">
        <v>124</v>
      </c>
      <c r="D27" s="547" t="s">
        <v>124</v>
      </c>
      <c r="E27" s="558" t="s">
        <v>124</v>
      </c>
      <c r="F27" s="566" t="s">
        <v>124</v>
      </c>
      <c r="G27" s="518" t="s">
        <v>124</v>
      </c>
      <c r="H27" s="518" t="s">
        <v>124</v>
      </c>
      <c r="I27" s="518" t="s">
        <v>1409</v>
      </c>
    </row>
    <row r="28" spans="1:9">
      <c r="A28" s="532" t="s">
        <v>124</v>
      </c>
      <c r="B28" s="529" t="s">
        <v>65</v>
      </c>
      <c r="C28" s="521" t="s">
        <v>124</v>
      </c>
      <c r="D28" s="547" t="s">
        <v>124</v>
      </c>
      <c r="E28" s="558" t="s">
        <v>124</v>
      </c>
      <c r="F28" s="566" t="s">
        <v>124</v>
      </c>
      <c r="G28" s="518" t="s">
        <v>124</v>
      </c>
      <c r="H28" s="518" t="s">
        <v>124</v>
      </c>
      <c r="I28" s="518" t="s">
        <v>1409</v>
      </c>
    </row>
    <row r="29" spans="1:9">
      <c r="A29" s="528" t="s">
        <v>124</v>
      </c>
      <c r="B29" s="521" t="s">
        <v>545</v>
      </c>
      <c r="C29" s="521" t="s">
        <v>67</v>
      </c>
      <c r="D29" s="547" t="s">
        <v>215</v>
      </c>
      <c r="E29" s="557" t="s">
        <v>124</v>
      </c>
      <c r="F29" s="566" t="s">
        <v>393</v>
      </c>
      <c r="G29" s="518">
        <v>40</v>
      </c>
      <c r="H29" s="518" t="s">
        <v>124</v>
      </c>
      <c r="I29" s="531" t="s">
        <v>124</v>
      </c>
    </row>
    <row r="30" spans="1:9">
      <c r="A30" s="532" t="s">
        <v>124</v>
      </c>
      <c r="B30" s="529" t="s">
        <v>124</v>
      </c>
      <c r="C30" s="521" t="s">
        <v>124</v>
      </c>
      <c r="D30" s="547" t="s">
        <v>124</v>
      </c>
      <c r="E30" s="558" t="s">
        <v>124</v>
      </c>
      <c r="F30" s="566" t="s">
        <v>124</v>
      </c>
      <c r="G30" s="518" t="s">
        <v>124</v>
      </c>
      <c r="H30" s="518" t="s">
        <v>124</v>
      </c>
      <c r="I30" s="518" t="s">
        <v>124</v>
      </c>
    </row>
    <row r="31" spans="1:9">
      <c r="A31" s="532" t="s">
        <v>124</v>
      </c>
      <c r="B31" s="529" t="s">
        <v>87</v>
      </c>
      <c r="C31" s="521" t="s">
        <v>124</v>
      </c>
      <c r="D31" s="547" t="s">
        <v>124</v>
      </c>
      <c r="E31" s="558" t="s">
        <v>124</v>
      </c>
      <c r="F31" s="566" t="s">
        <v>124</v>
      </c>
      <c r="G31" s="518" t="s">
        <v>124</v>
      </c>
      <c r="H31" s="518" t="s">
        <v>124</v>
      </c>
      <c r="I31" s="518" t="s">
        <v>124</v>
      </c>
    </row>
    <row r="32" spans="1:9">
      <c r="A32" s="532" t="s">
        <v>124</v>
      </c>
      <c r="B32" s="517" t="s">
        <v>834</v>
      </c>
      <c r="C32" s="521" t="s">
        <v>89</v>
      </c>
      <c r="D32" s="547" t="s">
        <v>17</v>
      </c>
      <c r="E32" s="558" t="s">
        <v>124</v>
      </c>
      <c r="F32" s="566" t="s">
        <v>19</v>
      </c>
      <c r="G32" s="518">
        <v>33</v>
      </c>
      <c r="H32" s="518" t="s">
        <v>1422</v>
      </c>
      <c r="I32" s="518" t="s">
        <v>1423</v>
      </c>
    </row>
    <row r="33" spans="1:9">
      <c r="A33" s="532" t="s">
        <v>124</v>
      </c>
      <c r="B33" s="529" t="s">
        <v>124</v>
      </c>
      <c r="C33" s="521" t="s">
        <v>124</v>
      </c>
      <c r="D33" s="547" t="s">
        <v>124</v>
      </c>
      <c r="E33" s="558" t="s">
        <v>124</v>
      </c>
      <c r="F33" s="566" t="s">
        <v>124</v>
      </c>
      <c r="G33" s="518" t="s">
        <v>124</v>
      </c>
      <c r="H33" s="518" t="s">
        <v>124</v>
      </c>
      <c r="I33" s="518" t="s">
        <v>124</v>
      </c>
    </row>
    <row r="34" spans="1:9" ht="15.75">
      <c r="A34" s="533" t="s">
        <v>91</v>
      </c>
      <c r="B34" s="534" t="s">
        <v>124</v>
      </c>
      <c r="C34" s="535" t="s">
        <v>124</v>
      </c>
      <c r="D34" s="550" t="s">
        <v>124</v>
      </c>
      <c r="E34" s="560" t="s">
        <v>124</v>
      </c>
      <c r="F34" s="571" t="s">
        <v>124</v>
      </c>
      <c r="G34" s="536" t="s">
        <v>124</v>
      </c>
      <c r="H34" s="536" t="s">
        <v>124</v>
      </c>
      <c r="I34" s="518" t="s">
        <v>124</v>
      </c>
    </row>
    <row r="35" spans="1:9" ht="15.75">
      <c r="A35" s="524" t="s">
        <v>92</v>
      </c>
      <c r="B35" s="525" t="s">
        <v>124</v>
      </c>
      <c r="C35" s="526" t="s">
        <v>124</v>
      </c>
      <c r="D35" s="548" t="s">
        <v>124</v>
      </c>
      <c r="E35" s="556" t="s">
        <v>124</v>
      </c>
      <c r="F35" s="570" t="s">
        <v>124</v>
      </c>
      <c r="G35" s="527" t="s">
        <v>124</v>
      </c>
      <c r="H35" s="527" t="s">
        <v>124</v>
      </c>
      <c r="I35" s="518" t="s">
        <v>124</v>
      </c>
    </row>
    <row r="36" spans="1:9">
      <c r="A36" s="528" t="s">
        <v>124</v>
      </c>
      <c r="B36" s="529" t="s">
        <v>97</v>
      </c>
      <c r="C36" s="521" t="s">
        <v>124</v>
      </c>
      <c r="D36" s="547" t="s">
        <v>124</v>
      </c>
      <c r="E36" s="557" t="s">
        <v>124</v>
      </c>
      <c r="F36" s="566" t="s">
        <v>124</v>
      </c>
      <c r="G36" s="518" t="s">
        <v>124</v>
      </c>
      <c r="H36" s="518" t="s">
        <v>124</v>
      </c>
      <c r="I36" s="531" t="s">
        <v>1409</v>
      </c>
    </row>
    <row r="37" spans="1:9" ht="22.5">
      <c r="A37" s="532" t="s">
        <v>124</v>
      </c>
      <c r="B37" s="521" t="s">
        <v>1424</v>
      </c>
      <c r="C37" s="521" t="s">
        <v>1425</v>
      </c>
      <c r="D37" s="547" t="s">
        <v>124</v>
      </c>
      <c r="E37" s="558" t="s">
        <v>124</v>
      </c>
      <c r="F37" s="566" t="s">
        <v>757</v>
      </c>
      <c r="G37" s="518">
        <v>37</v>
      </c>
      <c r="H37" s="518" t="s">
        <v>124</v>
      </c>
      <c r="I37" s="518" t="s">
        <v>1409</v>
      </c>
    </row>
    <row r="38" spans="1:9">
      <c r="A38" s="532" t="s">
        <v>124</v>
      </c>
      <c r="B38" s="521" t="s">
        <v>1426</v>
      </c>
      <c r="C38" s="521" t="s">
        <v>1427</v>
      </c>
      <c r="D38" s="547" t="s">
        <v>124</v>
      </c>
      <c r="E38" s="558" t="s">
        <v>124</v>
      </c>
      <c r="F38" s="566" t="s">
        <v>757</v>
      </c>
      <c r="G38" s="518">
        <v>37</v>
      </c>
      <c r="H38" s="518" t="s">
        <v>124</v>
      </c>
      <c r="I38" s="518" t="s">
        <v>1409</v>
      </c>
    </row>
    <row r="39" spans="1:9">
      <c r="A39" s="532" t="s">
        <v>124</v>
      </c>
      <c r="B39" s="521" t="s">
        <v>1428</v>
      </c>
      <c r="C39" s="521" t="s">
        <v>1429</v>
      </c>
      <c r="D39" s="547" t="s">
        <v>124</v>
      </c>
      <c r="E39" s="558" t="s">
        <v>124</v>
      </c>
      <c r="F39" s="566" t="s">
        <v>757</v>
      </c>
      <c r="G39" s="518">
        <v>38</v>
      </c>
      <c r="H39" s="518" t="s">
        <v>124</v>
      </c>
      <c r="I39" s="518" t="s">
        <v>1409</v>
      </c>
    </row>
    <row r="40" spans="1:9">
      <c r="A40" s="532" t="s">
        <v>124</v>
      </c>
      <c r="B40" s="523" t="s">
        <v>1430</v>
      </c>
      <c r="C40" s="518" t="s">
        <v>16</v>
      </c>
      <c r="D40" s="547" t="s">
        <v>17</v>
      </c>
      <c r="E40" s="558" t="s">
        <v>124</v>
      </c>
      <c r="F40" s="566" t="s">
        <v>19</v>
      </c>
      <c r="G40" s="518">
        <v>18</v>
      </c>
      <c r="H40" s="518" t="s">
        <v>124</v>
      </c>
      <c r="I40" s="518" t="s">
        <v>124</v>
      </c>
    </row>
    <row r="41" spans="1:9">
      <c r="A41" s="532" t="s">
        <v>124</v>
      </c>
      <c r="B41" s="523" t="s">
        <v>1431</v>
      </c>
      <c r="C41" s="518" t="s">
        <v>16</v>
      </c>
      <c r="D41" s="547" t="s">
        <v>17</v>
      </c>
      <c r="E41" s="558" t="s">
        <v>124</v>
      </c>
      <c r="F41" s="566" t="s">
        <v>19</v>
      </c>
      <c r="G41" s="518">
        <v>18</v>
      </c>
      <c r="H41" s="518" t="s">
        <v>124</v>
      </c>
      <c r="I41" s="518" t="s">
        <v>124</v>
      </c>
    </row>
    <row r="42" spans="1:9">
      <c r="A42" s="532" t="s">
        <v>124</v>
      </c>
      <c r="B42" s="518" t="s">
        <v>1432</v>
      </c>
      <c r="C42" s="518" t="s">
        <v>16</v>
      </c>
      <c r="D42" s="547" t="s">
        <v>25</v>
      </c>
      <c r="E42" s="558" t="s">
        <v>124</v>
      </c>
      <c r="F42" s="566" t="s">
        <v>19</v>
      </c>
      <c r="G42" s="518">
        <v>18</v>
      </c>
      <c r="H42" s="518" t="s">
        <v>124</v>
      </c>
      <c r="I42" s="518" t="s">
        <v>124</v>
      </c>
    </row>
    <row r="43" spans="1:9">
      <c r="A43" s="532" t="s">
        <v>124</v>
      </c>
      <c r="B43" s="518" t="s">
        <v>1433</v>
      </c>
      <c r="C43" s="518" t="s">
        <v>16</v>
      </c>
      <c r="D43" s="547" t="s">
        <v>103</v>
      </c>
      <c r="E43" s="558" t="s">
        <v>124</v>
      </c>
      <c r="F43" s="566" t="s">
        <v>19</v>
      </c>
      <c r="G43" s="518">
        <v>18</v>
      </c>
      <c r="H43" s="518" t="s">
        <v>124</v>
      </c>
      <c r="I43" s="518" t="s">
        <v>124</v>
      </c>
    </row>
    <row r="44" spans="1:9">
      <c r="A44" s="528" t="s">
        <v>124</v>
      </c>
      <c r="B44" s="529" t="s">
        <v>28</v>
      </c>
      <c r="C44" s="521" t="s">
        <v>124</v>
      </c>
      <c r="D44" s="547" t="s">
        <v>124</v>
      </c>
      <c r="E44" s="557" t="s">
        <v>124</v>
      </c>
      <c r="F44" s="566" t="s">
        <v>124</v>
      </c>
      <c r="G44" s="518" t="s">
        <v>124</v>
      </c>
      <c r="H44" s="518" t="s">
        <v>124</v>
      </c>
      <c r="I44" s="531" t="s">
        <v>1409</v>
      </c>
    </row>
    <row r="45" spans="1:9">
      <c r="A45" s="532" t="s">
        <v>124</v>
      </c>
      <c r="B45" s="521" t="s">
        <v>1434</v>
      </c>
      <c r="C45" s="521" t="s">
        <v>124</v>
      </c>
      <c r="D45" s="547" t="s">
        <v>124</v>
      </c>
      <c r="E45" s="558" t="s">
        <v>124</v>
      </c>
      <c r="F45" s="566" t="s">
        <v>757</v>
      </c>
      <c r="G45" s="518">
        <v>1</v>
      </c>
      <c r="H45" s="518" t="s">
        <v>124</v>
      </c>
      <c r="I45" s="518" t="s">
        <v>1409</v>
      </c>
    </row>
    <row r="46" spans="1:9">
      <c r="A46" s="532" t="s">
        <v>124</v>
      </c>
      <c r="B46" s="521" t="s">
        <v>124</v>
      </c>
      <c r="C46" s="521" t="s">
        <v>124</v>
      </c>
      <c r="D46" s="547" t="s">
        <v>124</v>
      </c>
      <c r="E46" s="558" t="s">
        <v>124</v>
      </c>
      <c r="F46" s="566" t="s">
        <v>124</v>
      </c>
      <c r="G46" s="518" t="s">
        <v>124</v>
      </c>
      <c r="H46" s="518" t="s">
        <v>124</v>
      </c>
      <c r="I46" s="518" t="s">
        <v>1409</v>
      </c>
    </row>
    <row r="47" spans="1:9">
      <c r="A47" s="528" t="s">
        <v>124</v>
      </c>
      <c r="B47" s="529" t="s">
        <v>30</v>
      </c>
      <c r="C47" s="521" t="s">
        <v>124</v>
      </c>
      <c r="D47" s="547" t="s">
        <v>124</v>
      </c>
      <c r="E47" s="557" t="s">
        <v>124</v>
      </c>
      <c r="F47" s="566" t="s">
        <v>124</v>
      </c>
      <c r="G47" s="518" t="s">
        <v>124</v>
      </c>
      <c r="H47" s="518" t="s">
        <v>124</v>
      </c>
      <c r="I47" s="531" t="s">
        <v>1409</v>
      </c>
    </row>
    <row r="48" spans="1:9">
      <c r="A48" s="532" t="s">
        <v>124</v>
      </c>
      <c r="B48" s="518" t="s">
        <v>124</v>
      </c>
      <c r="C48" s="521" t="s">
        <v>124</v>
      </c>
      <c r="D48" s="547" t="s">
        <v>124</v>
      </c>
      <c r="E48" s="558" t="s">
        <v>124</v>
      </c>
      <c r="F48" s="567" t="s">
        <v>124</v>
      </c>
      <c r="G48" s="518" t="s">
        <v>124</v>
      </c>
      <c r="H48" s="518" t="s">
        <v>124</v>
      </c>
      <c r="I48" s="518" t="s">
        <v>1409</v>
      </c>
    </row>
    <row r="49" spans="1:9">
      <c r="A49" s="532" t="s">
        <v>124</v>
      </c>
      <c r="B49" s="521" t="s">
        <v>1047</v>
      </c>
      <c r="C49" s="518" t="s">
        <v>397</v>
      </c>
      <c r="D49" s="547" t="s">
        <v>17</v>
      </c>
      <c r="E49" s="558" t="s">
        <v>124</v>
      </c>
      <c r="F49" s="566" t="s">
        <v>1435</v>
      </c>
      <c r="G49" s="518">
        <v>55</v>
      </c>
      <c r="H49" s="518" t="s">
        <v>124</v>
      </c>
      <c r="I49" s="518" t="s">
        <v>1409</v>
      </c>
    </row>
    <row r="50" spans="1:9">
      <c r="A50" s="532" t="s">
        <v>124</v>
      </c>
      <c r="B50" s="521" t="s">
        <v>1436</v>
      </c>
      <c r="C50" s="521" t="s">
        <v>1349</v>
      </c>
      <c r="D50" s="547" t="s">
        <v>124</v>
      </c>
      <c r="E50" s="558" t="s">
        <v>124</v>
      </c>
      <c r="F50" s="566" t="s">
        <v>1437</v>
      </c>
      <c r="G50" s="518">
        <v>20</v>
      </c>
      <c r="H50" s="518" t="s">
        <v>124</v>
      </c>
      <c r="I50" s="518" t="s">
        <v>1409</v>
      </c>
    </row>
    <row r="51" spans="1:9">
      <c r="A51" s="532" t="s">
        <v>124</v>
      </c>
      <c r="B51" s="521" t="s">
        <v>124</v>
      </c>
      <c r="C51" s="521" t="s">
        <v>124</v>
      </c>
      <c r="D51" s="547" t="s">
        <v>124</v>
      </c>
      <c r="E51" s="558" t="s">
        <v>124</v>
      </c>
      <c r="F51" s="566" t="s">
        <v>124</v>
      </c>
      <c r="G51" s="518" t="s">
        <v>124</v>
      </c>
      <c r="H51" s="518" t="s">
        <v>124</v>
      </c>
      <c r="I51" s="518" t="s">
        <v>1409</v>
      </c>
    </row>
    <row r="52" spans="1:9">
      <c r="A52" s="528" t="s">
        <v>124</v>
      </c>
      <c r="B52" s="529" t="s">
        <v>44</v>
      </c>
      <c r="C52" s="521" t="s">
        <v>124</v>
      </c>
      <c r="D52" s="547" t="s">
        <v>124</v>
      </c>
      <c r="E52" s="557" t="s">
        <v>124</v>
      </c>
      <c r="F52" s="566" t="s">
        <v>124</v>
      </c>
      <c r="G52" s="518" t="s">
        <v>124</v>
      </c>
      <c r="H52" s="518" t="s">
        <v>124</v>
      </c>
      <c r="I52" s="531" t="s">
        <v>1409</v>
      </c>
    </row>
    <row r="53" spans="1:9">
      <c r="A53" s="532" t="s">
        <v>124</v>
      </c>
      <c r="B53" s="521" t="s">
        <v>1438</v>
      </c>
      <c r="C53" s="521" t="s">
        <v>1439</v>
      </c>
      <c r="D53" s="547" t="s">
        <v>124</v>
      </c>
      <c r="E53" s="558" t="s">
        <v>124</v>
      </c>
      <c r="F53" s="566" t="s">
        <v>757</v>
      </c>
      <c r="G53" s="518">
        <v>37</v>
      </c>
      <c r="H53" s="518" t="s">
        <v>124</v>
      </c>
      <c r="I53" s="518" t="s">
        <v>1409</v>
      </c>
    </row>
    <row r="54" spans="1:9">
      <c r="A54" s="532" t="s">
        <v>124</v>
      </c>
      <c r="B54" s="521" t="s">
        <v>1440</v>
      </c>
      <c r="C54" s="521" t="s">
        <v>1439</v>
      </c>
      <c r="D54" s="547" t="s">
        <v>124</v>
      </c>
      <c r="E54" s="558" t="s">
        <v>124</v>
      </c>
      <c r="F54" s="566" t="s">
        <v>757</v>
      </c>
      <c r="G54" s="518">
        <v>37</v>
      </c>
      <c r="H54" s="518" t="s">
        <v>124</v>
      </c>
      <c r="I54" s="518" t="s">
        <v>1409</v>
      </c>
    </row>
    <row r="55" spans="1:9">
      <c r="A55" s="532" t="s">
        <v>124</v>
      </c>
      <c r="B55" s="521" t="s">
        <v>1441</v>
      </c>
      <c r="C55" s="521" t="s">
        <v>1439</v>
      </c>
      <c r="D55" s="547" t="s">
        <v>124</v>
      </c>
      <c r="E55" s="558" t="s">
        <v>124</v>
      </c>
      <c r="F55" s="566" t="s">
        <v>757</v>
      </c>
      <c r="G55" s="518">
        <v>37</v>
      </c>
      <c r="H55" s="518" t="s">
        <v>124</v>
      </c>
      <c r="I55" s="518" t="s">
        <v>1409</v>
      </c>
    </row>
    <row r="56" spans="1:9" ht="22.5">
      <c r="A56" s="532" t="s">
        <v>124</v>
      </c>
      <c r="B56" s="523" t="s">
        <v>113</v>
      </c>
      <c r="C56" s="523" t="s">
        <v>114</v>
      </c>
      <c r="D56" s="547" t="s">
        <v>17</v>
      </c>
      <c r="E56" s="558" t="s">
        <v>124</v>
      </c>
      <c r="F56" s="566" t="s">
        <v>19</v>
      </c>
      <c r="G56" s="518">
        <v>18</v>
      </c>
      <c r="H56" s="518" t="s">
        <v>124</v>
      </c>
      <c r="I56" s="518" t="s">
        <v>124</v>
      </c>
    </row>
    <row r="57" spans="1:9" ht="22.5">
      <c r="A57" s="532" t="s">
        <v>124</v>
      </c>
      <c r="B57" s="523" t="s">
        <v>115</v>
      </c>
      <c r="C57" s="523" t="s">
        <v>114</v>
      </c>
      <c r="D57" s="547" t="s">
        <v>48</v>
      </c>
      <c r="E57" s="558" t="s">
        <v>124</v>
      </c>
      <c r="F57" s="566" t="s">
        <v>19</v>
      </c>
      <c r="G57" s="518">
        <v>18</v>
      </c>
      <c r="H57" s="518" t="s">
        <v>124</v>
      </c>
      <c r="I57" s="518" t="s">
        <v>124</v>
      </c>
    </row>
    <row r="58" spans="1:9">
      <c r="A58" s="528" t="s">
        <v>124</v>
      </c>
      <c r="B58" s="529" t="s">
        <v>50</v>
      </c>
      <c r="C58" s="521" t="s">
        <v>124</v>
      </c>
      <c r="D58" s="547" t="s">
        <v>124</v>
      </c>
      <c r="E58" s="557" t="s">
        <v>124</v>
      </c>
      <c r="F58" s="566" t="s">
        <v>124</v>
      </c>
      <c r="G58" s="518" t="s">
        <v>124</v>
      </c>
      <c r="H58" s="518" t="s">
        <v>124</v>
      </c>
      <c r="I58" s="531" t="s">
        <v>1409</v>
      </c>
    </row>
    <row r="59" spans="1:9">
      <c r="A59" s="532" t="s">
        <v>124</v>
      </c>
      <c r="B59" s="521" t="s">
        <v>1442</v>
      </c>
      <c r="C59" s="521" t="s">
        <v>1439</v>
      </c>
      <c r="D59" s="547" t="s">
        <v>124</v>
      </c>
      <c r="E59" s="558" t="s">
        <v>124</v>
      </c>
      <c r="F59" s="566" t="s">
        <v>757</v>
      </c>
      <c r="G59" s="518">
        <v>1</v>
      </c>
      <c r="H59" s="518" t="s">
        <v>124</v>
      </c>
      <c r="I59" s="518" t="s">
        <v>1409</v>
      </c>
    </row>
    <row r="60" spans="1:9">
      <c r="A60" s="532" t="s">
        <v>124</v>
      </c>
      <c r="B60" s="521" t="s">
        <v>124</v>
      </c>
      <c r="C60" s="521" t="s">
        <v>124</v>
      </c>
      <c r="D60" s="547" t="s">
        <v>124</v>
      </c>
      <c r="E60" s="558" t="s">
        <v>124</v>
      </c>
      <c r="F60" s="566" t="s">
        <v>124</v>
      </c>
      <c r="G60" s="518" t="s">
        <v>124</v>
      </c>
      <c r="H60" s="518" t="s">
        <v>124</v>
      </c>
      <c r="I60" s="518" t="s">
        <v>1409</v>
      </c>
    </row>
    <row r="61" spans="1:9">
      <c r="A61" s="528" t="s">
        <v>124</v>
      </c>
      <c r="B61" s="529" t="s">
        <v>52</v>
      </c>
      <c r="C61" s="521" t="s">
        <v>124</v>
      </c>
      <c r="D61" s="547" t="s">
        <v>124</v>
      </c>
      <c r="E61" s="557" t="s">
        <v>124</v>
      </c>
      <c r="F61" s="566" t="s">
        <v>124</v>
      </c>
      <c r="G61" s="518" t="s">
        <v>124</v>
      </c>
      <c r="H61" s="518" t="s">
        <v>124</v>
      </c>
      <c r="I61" s="531" t="s">
        <v>1409</v>
      </c>
    </row>
    <row r="62" spans="1:9">
      <c r="A62" s="532" t="s">
        <v>124</v>
      </c>
      <c r="B62" s="521" t="s">
        <v>1443</v>
      </c>
      <c r="C62" s="521" t="s">
        <v>1444</v>
      </c>
      <c r="D62" s="547" t="s">
        <v>124</v>
      </c>
      <c r="E62" s="558" t="s">
        <v>124</v>
      </c>
      <c r="F62" s="566" t="s">
        <v>371</v>
      </c>
      <c r="G62" s="518">
        <v>37</v>
      </c>
      <c r="H62" s="518" t="s">
        <v>124</v>
      </c>
      <c r="I62" s="518" t="s">
        <v>1409</v>
      </c>
    </row>
    <row r="63" spans="1:9" ht="22.5">
      <c r="A63" s="532" t="s">
        <v>124</v>
      </c>
      <c r="B63" s="523" t="s">
        <v>121</v>
      </c>
      <c r="C63" s="518" t="s">
        <v>122</v>
      </c>
      <c r="D63" s="547" t="s">
        <v>17</v>
      </c>
      <c r="E63" s="558" t="s">
        <v>124</v>
      </c>
      <c r="F63" s="566" t="s">
        <v>19</v>
      </c>
      <c r="G63" s="518">
        <v>18</v>
      </c>
      <c r="H63" s="518" t="s">
        <v>124</v>
      </c>
      <c r="I63" s="518" t="s">
        <v>1409</v>
      </c>
    </row>
    <row r="64" spans="1:9">
      <c r="A64" s="532" t="s">
        <v>124</v>
      </c>
      <c r="B64" s="518" t="s">
        <v>1445</v>
      </c>
      <c r="C64" s="518" t="s">
        <v>124</v>
      </c>
      <c r="D64" s="547" t="s">
        <v>1446</v>
      </c>
      <c r="E64" s="558" t="s">
        <v>124</v>
      </c>
      <c r="F64" s="566" t="s">
        <v>19</v>
      </c>
      <c r="G64" s="518">
        <v>18</v>
      </c>
      <c r="H64" s="518" t="s">
        <v>124</v>
      </c>
      <c r="I64" s="518" t="s">
        <v>1409</v>
      </c>
    </row>
    <row r="65" spans="1:9">
      <c r="A65" s="528" t="s">
        <v>124</v>
      </c>
      <c r="B65" s="529" t="s">
        <v>56</v>
      </c>
      <c r="C65" s="521" t="s">
        <v>124</v>
      </c>
      <c r="D65" s="547" t="s">
        <v>124</v>
      </c>
      <c r="E65" s="557" t="s">
        <v>124</v>
      </c>
      <c r="F65" s="566" t="s">
        <v>124</v>
      </c>
      <c r="G65" s="518" t="s">
        <v>124</v>
      </c>
      <c r="H65" s="518" t="s">
        <v>124</v>
      </c>
      <c r="I65" s="531" t="s">
        <v>1409</v>
      </c>
    </row>
    <row r="66" spans="1:9">
      <c r="A66" s="532" t="s">
        <v>124</v>
      </c>
      <c r="B66" s="521" t="s">
        <v>1447</v>
      </c>
      <c r="C66" s="521"/>
      <c r="D66" s="547" t="s">
        <v>124</v>
      </c>
      <c r="E66" s="558" t="s">
        <v>124</v>
      </c>
      <c r="F66" s="566" t="s">
        <v>757</v>
      </c>
      <c r="G66" s="518">
        <v>1</v>
      </c>
      <c r="H66" s="518" t="s">
        <v>124</v>
      </c>
      <c r="I66" s="518" t="s">
        <v>1409</v>
      </c>
    </row>
    <row r="67" spans="1:9">
      <c r="A67" s="532" t="s">
        <v>124</v>
      </c>
      <c r="B67" s="521" t="s">
        <v>124</v>
      </c>
      <c r="C67" s="521" t="s">
        <v>124</v>
      </c>
      <c r="D67" s="547" t="s">
        <v>124</v>
      </c>
      <c r="E67" s="558" t="s">
        <v>124</v>
      </c>
      <c r="F67" s="566" t="s">
        <v>124</v>
      </c>
      <c r="G67" s="518" t="s">
        <v>124</v>
      </c>
      <c r="H67" s="518" t="s">
        <v>124</v>
      </c>
      <c r="I67" s="518" t="s">
        <v>1409</v>
      </c>
    </row>
    <row r="68" spans="1:9">
      <c r="A68" s="528" t="s">
        <v>124</v>
      </c>
      <c r="B68" s="529" t="s">
        <v>58</v>
      </c>
      <c r="C68" s="521" t="s">
        <v>124</v>
      </c>
      <c r="D68" s="547" t="s">
        <v>124</v>
      </c>
      <c r="E68" s="557" t="s">
        <v>124</v>
      </c>
      <c r="F68" s="566" t="s">
        <v>124</v>
      </c>
      <c r="G68" s="518" t="s">
        <v>124</v>
      </c>
      <c r="H68" s="518" t="s">
        <v>124</v>
      </c>
      <c r="I68" s="531" t="s">
        <v>124</v>
      </c>
    </row>
    <row r="69" spans="1:9">
      <c r="A69" s="528" t="s">
        <v>124</v>
      </c>
      <c r="B69" s="529" t="s">
        <v>1448</v>
      </c>
      <c r="C69" s="521" t="s">
        <v>1449</v>
      </c>
      <c r="D69" s="547" t="s">
        <v>124</v>
      </c>
      <c r="E69" s="557" t="s">
        <v>124</v>
      </c>
      <c r="F69" s="566" t="s">
        <v>757</v>
      </c>
      <c r="G69" s="518">
        <v>55</v>
      </c>
      <c r="H69" s="518" t="s">
        <v>124</v>
      </c>
      <c r="I69" s="531" t="s">
        <v>124</v>
      </c>
    </row>
    <row r="70" spans="1:9">
      <c r="A70" s="528" t="s">
        <v>124</v>
      </c>
      <c r="B70" s="529" t="s">
        <v>124</v>
      </c>
      <c r="C70" s="521" t="s">
        <v>124</v>
      </c>
      <c r="D70" s="547" t="s">
        <v>124</v>
      </c>
      <c r="E70" s="557" t="s">
        <v>124</v>
      </c>
      <c r="F70" s="566" t="s">
        <v>124</v>
      </c>
      <c r="G70" s="518" t="s">
        <v>124</v>
      </c>
      <c r="H70" s="518" t="s">
        <v>124</v>
      </c>
      <c r="I70" s="531" t="s">
        <v>124</v>
      </c>
    </row>
    <row r="71" spans="1:9">
      <c r="A71" s="528" t="s">
        <v>124</v>
      </c>
      <c r="B71" s="529" t="s">
        <v>60</v>
      </c>
      <c r="C71" s="521" t="s">
        <v>124</v>
      </c>
      <c r="D71" s="547" t="s">
        <v>124</v>
      </c>
      <c r="E71" s="557" t="s">
        <v>124</v>
      </c>
      <c r="F71" s="566" t="s">
        <v>124</v>
      </c>
      <c r="G71" s="518" t="s">
        <v>124</v>
      </c>
      <c r="H71" s="518" t="s">
        <v>124</v>
      </c>
      <c r="I71" s="531" t="s">
        <v>1409</v>
      </c>
    </row>
    <row r="72" spans="1:9">
      <c r="A72" s="532" t="s">
        <v>124</v>
      </c>
      <c r="B72" s="521" t="s">
        <v>1421</v>
      </c>
      <c r="C72" s="521" t="s">
        <v>124</v>
      </c>
      <c r="D72" s="547" t="s">
        <v>124</v>
      </c>
      <c r="E72" s="558" t="s">
        <v>124</v>
      </c>
      <c r="F72" s="566" t="s">
        <v>19</v>
      </c>
      <c r="G72" s="518">
        <v>55</v>
      </c>
      <c r="H72" s="518" t="s">
        <v>124</v>
      </c>
      <c r="I72" s="518" t="s">
        <v>1409</v>
      </c>
    </row>
    <row r="73" spans="1:9">
      <c r="A73" s="532" t="s">
        <v>124</v>
      </c>
      <c r="B73" s="521" t="s">
        <v>124</v>
      </c>
      <c r="C73" s="521" t="s">
        <v>124</v>
      </c>
      <c r="D73" s="547" t="s">
        <v>124</v>
      </c>
      <c r="E73" s="558" t="s">
        <v>124</v>
      </c>
      <c r="F73" s="566" t="s">
        <v>124</v>
      </c>
      <c r="G73" s="518" t="s">
        <v>124</v>
      </c>
      <c r="H73" s="518" t="s">
        <v>124</v>
      </c>
      <c r="I73" s="518" t="s">
        <v>1409</v>
      </c>
    </row>
    <row r="74" spans="1:9">
      <c r="A74" s="528" t="s">
        <v>124</v>
      </c>
      <c r="B74" s="529" t="s">
        <v>65</v>
      </c>
      <c r="C74" s="521" t="s">
        <v>124</v>
      </c>
      <c r="D74" s="547" t="s">
        <v>124</v>
      </c>
      <c r="E74" s="557" t="s">
        <v>124</v>
      </c>
      <c r="F74" s="566" t="s">
        <v>124</v>
      </c>
      <c r="G74" s="518" t="s">
        <v>124</v>
      </c>
      <c r="H74" s="518" t="s">
        <v>124</v>
      </c>
      <c r="I74" s="531" t="s">
        <v>1409</v>
      </c>
    </row>
    <row r="75" spans="1:9">
      <c r="A75" s="532" t="s">
        <v>124</v>
      </c>
      <c r="B75" s="521" t="s">
        <v>568</v>
      </c>
      <c r="C75" s="521" t="s">
        <v>67</v>
      </c>
      <c r="D75" s="547" t="s">
        <v>17</v>
      </c>
      <c r="E75" s="558" t="s">
        <v>124</v>
      </c>
      <c r="F75" s="566" t="s">
        <v>393</v>
      </c>
      <c r="G75" s="518">
        <v>49</v>
      </c>
      <c r="H75" s="518" t="s">
        <v>124</v>
      </c>
      <c r="I75" s="518" t="s">
        <v>1409</v>
      </c>
    </row>
    <row r="76" spans="1:9">
      <c r="A76" s="532" t="s">
        <v>124</v>
      </c>
      <c r="B76" s="521" t="s">
        <v>124</v>
      </c>
      <c r="C76" s="521" t="s">
        <v>124</v>
      </c>
      <c r="D76" s="547" t="s">
        <v>124</v>
      </c>
      <c r="E76" s="558" t="s">
        <v>124</v>
      </c>
      <c r="F76" s="566" t="s">
        <v>124</v>
      </c>
      <c r="G76" s="518" t="s">
        <v>124</v>
      </c>
      <c r="H76" s="518" t="s">
        <v>124</v>
      </c>
      <c r="I76" s="518" t="s">
        <v>1409</v>
      </c>
    </row>
    <row r="77" spans="1:9">
      <c r="A77" s="532" t="s">
        <v>124</v>
      </c>
      <c r="B77" s="529" t="s">
        <v>87</v>
      </c>
      <c r="C77" s="521" t="s">
        <v>124</v>
      </c>
      <c r="D77" s="547" t="s">
        <v>124</v>
      </c>
      <c r="E77" s="558" t="s">
        <v>124</v>
      </c>
      <c r="F77" s="566" t="s">
        <v>124</v>
      </c>
      <c r="G77" s="518" t="s">
        <v>124</v>
      </c>
      <c r="H77" s="518" t="s">
        <v>124</v>
      </c>
      <c r="I77" s="518" t="s">
        <v>124</v>
      </c>
    </row>
    <row r="78" spans="1:9">
      <c r="A78" s="532" t="s">
        <v>124</v>
      </c>
      <c r="B78" s="517" t="s">
        <v>1450</v>
      </c>
      <c r="C78" s="521" t="s">
        <v>89</v>
      </c>
      <c r="D78" s="547" t="s">
        <v>17</v>
      </c>
      <c r="E78" s="558" t="s">
        <v>124</v>
      </c>
      <c r="F78" s="566" t="s">
        <v>19</v>
      </c>
      <c r="G78" s="518">
        <v>52</v>
      </c>
      <c r="H78" s="518" t="s">
        <v>1422</v>
      </c>
      <c r="I78" s="518" t="s">
        <v>1423</v>
      </c>
    </row>
    <row r="79" spans="1:9">
      <c r="A79" s="532" t="s">
        <v>124</v>
      </c>
      <c r="B79" s="521" t="s">
        <v>124</v>
      </c>
      <c r="C79" s="521" t="s">
        <v>124</v>
      </c>
      <c r="D79" s="547" t="s">
        <v>124</v>
      </c>
      <c r="E79" s="558" t="s">
        <v>124</v>
      </c>
      <c r="F79" s="566" t="s">
        <v>124</v>
      </c>
      <c r="G79" s="518" t="s">
        <v>124</v>
      </c>
      <c r="H79" s="518" t="s">
        <v>124</v>
      </c>
      <c r="I79" s="518" t="s">
        <v>1409</v>
      </c>
    </row>
    <row r="80" spans="1:9" ht="15.75">
      <c r="A80" s="533" t="s">
        <v>91</v>
      </c>
      <c r="B80" s="534" t="s">
        <v>124</v>
      </c>
      <c r="C80" s="535" t="s">
        <v>124</v>
      </c>
      <c r="D80" s="550" t="s">
        <v>124</v>
      </c>
      <c r="E80" s="560" t="s">
        <v>124</v>
      </c>
      <c r="F80" s="571" t="s">
        <v>124</v>
      </c>
      <c r="G80" s="536" t="s">
        <v>124</v>
      </c>
      <c r="H80" s="536" t="s">
        <v>124</v>
      </c>
      <c r="I80" s="518" t="s">
        <v>124</v>
      </c>
    </row>
    <row r="81" spans="1:9" ht="15.75">
      <c r="A81" s="524" t="s">
        <v>131</v>
      </c>
      <c r="B81" s="526" t="s">
        <v>124</v>
      </c>
      <c r="C81" s="526" t="s">
        <v>124</v>
      </c>
      <c r="D81" s="548" t="s">
        <v>124</v>
      </c>
      <c r="E81" s="556" t="s">
        <v>124</v>
      </c>
      <c r="F81" s="570" t="s">
        <v>124</v>
      </c>
      <c r="G81" s="527" t="s">
        <v>124</v>
      </c>
      <c r="H81" s="527" t="s">
        <v>124</v>
      </c>
      <c r="I81" s="518" t="s">
        <v>124</v>
      </c>
    </row>
    <row r="82" spans="1:9">
      <c r="A82" s="528" t="s">
        <v>124</v>
      </c>
      <c r="B82" s="529" t="s">
        <v>97</v>
      </c>
      <c r="C82" s="523" t="s">
        <v>124</v>
      </c>
      <c r="D82" s="547" t="s">
        <v>124</v>
      </c>
      <c r="E82" s="557" t="s">
        <v>124</v>
      </c>
      <c r="F82" s="566" t="s">
        <v>124</v>
      </c>
      <c r="G82" s="518" t="s">
        <v>124</v>
      </c>
      <c r="H82" s="518" t="s">
        <v>124</v>
      </c>
      <c r="I82" s="531" t="s">
        <v>1409</v>
      </c>
    </row>
    <row r="83" spans="1:9" ht="33.75">
      <c r="A83" s="532" t="s">
        <v>124</v>
      </c>
      <c r="B83" s="523" t="s">
        <v>1451</v>
      </c>
      <c r="C83" s="523" t="s">
        <v>1452</v>
      </c>
      <c r="D83" s="547" t="s">
        <v>17</v>
      </c>
      <c r="E83" s="558">
        <v>3</v>
      </c>
      <c r="F83" s="566" t="s">
        <v>371</v>
      </c>
      <c r="G83" s="518">
        <v>54</v>
      </c>
      <c r="H83" s="518" t="s">
        <v>124</v>
      </c>
      <c r="I83" s="518" t="s">
        <v>1409</v>
      </c>
    </row>
    <row r="84" spans="1:9" ht="22.5">
      <c r="A84" s="532" t="s">
        <v>124</v>
      </c>
      <c r="B84" s="523" t="s">
        <v>1453</v>
      </c>
      <c r="C84" s="523" t="s">
        <v>1429</v>
      </c>
      <c r="D84" s="551" t="s">
        <v>1454</v>
      </c>
      <c r="E84" s="558">
        <v>3</v>
      </c>
      <c r="F84" s="566" t="s">
        <v>371</v>
      </c>
      <c r="G84" s="518">
        <v>54</v>
      </c>
      <c r="H84" s="518" t="s">
        <v>124</v>
      </c>
      <c r="I84" s="518" t="s">
        <v>1409</v>
      </c>
    </row>
    <row r="85" spans="1:9">
      <c r="A85" s="532" t="s">
        <v>124</v>
      </c>
      <c r="B85" s="518" t="s">
        <v>124</v>
      </c>
      <c r="C85" s="521" t="s">
        <v>124</v>
      </c>
      <c r="D85" s="547" t="s">
        <v>124</v>
      </c>
      <c r="E85" s="558" t="s">
        <v>124</v>
      </c>
      <c r="F85" s="566" t="s">
        <v>124</v>
      </c>
      <c r="G85" s="518" t="s">
        <v>124</v>
      </c>
      <c r="H85" s="518" t="s">
        <v>124</v>
      </c>
      <c r="I85" s="518" t="s">
        <v>1409</v>
      </c>
    </row>
    <row r="86" spans="1:9">
      <c r="A86" s="532" t="s">
        <v>124</v>
      </c>
      <c r="B86" s="521" t="s">
        <v>124</v>
      </c>
      <c r="C86" s="521" t="s">
        <v>124</v>
      </c>
      <c r="D86" s="547" t="s">
        <v>124</v>
      </c>
      <c r="E86" s="558" t="s">
        <v>124</v>
      </c>
      <c r="F86" s="566" t="s">
        <v>124</v>
      </c>
      <c r="G86" s="518" t="s">
        <v>124</v>
      </c>
      <c r="H86" s="518" t="s">
        <v>124</v>
      </c>
      <c r="I86" s="518" t="s">
        <v>1409</v>
      </c>
    </row>
    <row r="87" spans="1:9">
      <c r="A87" s="528" t="s">
        <v>124</v>
      </c>
      <c r="B87" s="529" t="s">
        <v>30</v>
      </c>
      <c r="C87" s="521" t="s">
        <v>124</v>
      </c>
      <c r="D87" s="547" t="s">
        <v>124</v>
      </c>
      <c r="E87" s="557" t="s">
        <v>124</v>
      </c>
      <c r="F87" s="566" t="s">
        <v>124</v>
      </c>
      <c r="G87" s="518" t="s">
        <v>124</v>
      </c>
      <c r="H87" s="518" t="s">
        <v>124</v>
      </c>
      <c r="I87" s="518" t="s">
        <v>1409</v>
      </c>
    </row>
    <row r="88" spans="1:9">
      <c r="A88" s="532" t="s">
        <v>124</v>
      </c>
      <c r="B88" s="521" t="s">
        <v>1055</v>
      </c>
      <c r="C88" s="521" t="s">
        <v>252</v>
      </c>
      <c r="D88" s="547" t="s">
        <v>17</v>
      </c>
      <c r="E88" s="558">
        <v>3</v>
      </c>
      <c r="F88" s="566" t="s">
        <v>857</v>
      </c>
      <c r="G88" s="518">
        <v>54</v>
      </c>
      <c r="H88" s="518" t="s">
        <v>124</v>
      </c>
      <c r="I88" s="518" t="s">
        <v>1409</v>
      </c>
    </row>
    <row r="89" spans="1:9">
      <c r="A89" s="532" t="s">
        <v>124</v>
      </c>
      <c r="B89" s="521" t="s">
        <v>124</v>
      </c>
      <c r="C89" s="521" t="s">
        <v>124</v>
      </c>
      <c r="D89" s="547" t="s">
        <v>124</v>
      </c>
      <c r="E89" s="558" t="s">
        <v>124</v>
      </c>
      <c r="F89" s="566" t="s">
        <v>124</v>
      </c>
      <c r="G89" s="518" t="s">
        <v>124</v>
      </c>
      <c r="H89" s="518" t="s">
        <v>124</v>
      </c>
      <c r="I89" s="518" t="s">
        <v>1409</v>
      </c>
    </row>
    <row r="90" spans="1:9">
      <c r="A90" s="528" t="s">
        <v>124</v>
      </c>
      <c r="B90" s="529" t="s">
        <v>44</v>
      </c>
      <c r="C90" s="523" t="s">
        <v>124</v>
      </c>
      <c r="D90" s="547" t="s">
        <v>124</v>
      </c>
      <c r="E90" s="557" t="s">
        <v>124</v>
      </c>
      <c r="F90" s="566" t="s">
        <v>124</v>
      </c>
      <c r="G90" s="518" t="s">
        <v>124</v>
      </c>
      <c r="H90" s="518" t="s">
        <v>124</v>
      </c>
      <c r="I90" s="531" t="s">
        <v>1409</v>
      </c>
    </row>
    <row r="91" spans="1:9" ht="22.5">
      <c r="A91" s="532" t="s">
        <v>124</v>
      </c>
      <c r="B91" s="523" t="s">
        <v>1455</v>
      </c>
      <c r="C91" s="523" t="s">
        <v>1456</v>
      </c>
      <c r="D91" s="547" t="s">
        <v>48</v>
      </c>
      <c r="E91" s="558">
        <v>3</v>
      </c>
      <c r="F91" s="566" t="s">
        <v>371</v>
      </c>
      <c r="G91" s="518">
        <v>54</v>
      </c>
      <c r="H91" s="518" t="s">
        <v>124</v>
      </c>
      <c r="I91" s="518" t="s">
        <v>1409</v>
      </c>
    </row>
    <row r="92" spans="1:9" ht="22.5">
      <c r="A92" s="532" t="s">
        <v>124</v>
      </c>
      <c r="B92" s="523" t="s">
        <v>1457</v>
      </c>
      <c r="C92" s="523" t="s">
        <v>413</v>
      </c>
      <c r="D92" s="547" t="s">
        <v>17</v>
      </c>
      <c r="E92" s="558">
        <v>3</v>
      </c>
      <c r="F92" s="566" t="s">
        <v>371</v>
      </c>
      <c r="G92" s="518">
        <v>54</v>
      </c>
      <c r="H92" s="518" t="s">
        <v>124</v>
      </c>
      <c r="I92" s="518" t="s">
        <v>1409</v>
      </c>
    </row>
    <row r="93" spans="1:9" ht="22.5">
      <c r="A93" s="532" t="s">
        <v>124</v>
      </c>
      <c r="B93" s="523" t="s">
        <v>1458</v>
      </c>
      <c r="C93" s="523" t="s">
        <v>413</v>
      </c>
      <c r="D93" s="547" t="s">
        <v>103</v>
      </c>
      <c r="E93" s="558">
        <v>3</v>
      </c>
      <c r="F93" s="566" t="s">
        <v>371</v>
      </c>
      <c r="G93" s="518">
        <v>15</v>
      </c>
      <c r="H93" s="518" t="s">
        <v>124</v>
      </c>
      <c r="I93" s="518" t="s">
        <v>1409</v>
      </c>
    </row>
    <row r="94" spans="1:9" ht="22.5">
      <c r="A94" s="528" t="s">
        <v>124</v>
      </c>
      <c r="B94" s="523" t="s">
        <v>1459</v>
      </c>
      <c r="C94" s="523" t="s">
        <v>1460</v>
      </c>
      <c r="D94" s="551" t="s">
        <v>1454</v>
      </c>
      <c r="E94" s="558">
        <v>3</v>
      </c>
      <c r="F94" s="566" t="s">
        <v>371</v>
      </c>
      <c r="G94" s="518">
        <v>54</v>
      </c>
      <c r="H94" s="518" t="s">
        <v>124</v>
      </c>
      <c r="I94" s="531" t="s">
        <v>1409</v>
      </c>
    </row>
    <row r="95" spans="1:9">
      <c r="A95" s="532" t="s">
        <v>124</v>
      </c>
      <c r="B95" s="521" t="s">
        <v>124</v>
      </c>
      <c r="C95" s="521" t="s">
        <v>124</v>
      </c>
      <c r="D95" s="547" t="s">
        <v>124</v>
      </c>
      <c r="E95" s="558" t="s">
        <v>124</v>
      </c>
      <c r="F95" s="566" t="s">
        <v>124</v>
      </c>
      <c r="G95" s="518" t="s">
        <v>124</v>
      </c>
      <c r="H95" s="518" t="s">
        <v>124</v>
      </c>
      <c r="I95" s="518" t="s">
        <v>1409</v>
      </c>
    </row>
    <row r="96" spans="1:9">
      <c r="A96" s="528" t="s">
        <v>124</v>
      </c>
      <c r="B96" s="529" t="s">
        <v>52</v>
      </c>
      <c r="C96" s="523" t="s">
        <v>124</v>
      </c>
      <c r="D96" s="547" t="s">
        <v>124</v>
      </c>
      <c r="E96" s="557" t="s">
        <v>124</v>
      </c>
      <c r="F96" s="566" t="s">
        <v>124</v>
      </c>
      <c r="G96" s="518" t="s">
        <v>124</v>
      </c>
      <c r="H96" s="518" t="s">
        <v>124</v>
      </c>
      <c r="I96" s="531" t="s">
        <v>1409</v>
      </c>
    </row>
    <row r="97" spans="1:9" ht="22.5">
      <c r="A97" s="532" t="s">
        <v>124</v>
      </c>
      <c r="B97" s="523" t="s">
        <v>1461</v>
      </c>
      <c r="C97" s="523" t="s">
        <v>141</v>
      </c>
      <c r="D97" s="547" t="s">
        <v>17</v>
      </c>
      <c r="E97" s="558">
        <v>3</v>
      </c>
      <c r="F97" s="566" t="s">
        <v>371</v>
      </c>
      <c r="G97" s="518">
        <v>54</v>
      </c>
      <c r="H97" s="518" t="s">
        <v>124</v>
      </c>
      <c r="I97" s="518" t="s">
        <v>1409</v>
      </c>
    </row>
    <row r="98" spans="1:9" ht="22.5">
      <c r="A98" s="532" t="s">
        <v>124</v>
      </c>
      <c r="B98" s="523" t="s">
        <v>1462</v>
      </c>
      <c r="C98" s="523" t="s">
        <v>1463</v>
      </c>
      <c r="D98" s="551" t="s">
        <v>1454</v>
      </c>
      <c r="E98" s="558">
        <v>3</v>
      </c>
      <c r="F98" s="566" t="s">
        <v>371</v>
      </c>
      <c r="G98" s="518">
        <v>54</v>
      </c>
      <c r="H98" s="518" t="s">
        <v>124</v>
      </c>
      <c r="I98" s="518" t="s">
        <v>1409</v>
      </c>
    </row>
    <row r="99" spans="1:9">
      <c r="A99" s="532" t="s">
        <v>124</v>
      </c>
      <c r="B99" s="523" t="s">
        <v>1464</v>
      </c>
      <c r="C99" s="521" t="s">
        <v>124</v>
      </c>
      <c r="D99" s="547" t="s">
        <v>1465</v>
      </c>
      <c r="E99" s="558">
        <v>3</v>
      </c>
      <c r="F99" s="566" t="s">
        <v>371</v>
      </c>
      <c r="G99" s="518">
        <v>54</v>
      </c>
      <c r="H99" s="518" t="s">
        <v>124</v>
      </c>
      <c r="I99" s="518" t="s">
        <v>1409</v>
      </c>
    </row>
    <row r="100" spans="1:9">
      <c r="A100" s="532" t="s">
        <v>124</v>
      </c>
      <c r="B100" s="521" t="s">
        <v>124</v>
      </c>
      <c r="C100" s="521" t="s">
        <v>124</v>
      </c>
      <c r="D100" s="547" t="s">
        <v>124</v>
      </c>
      <c r="E100" s="558" t="s">
        <v>124</v>
      </c>
      <c r="F100" s="566" t="s">
        <v>124</v>
      </c>
      <c r="G100" s="518" t="s">
        <v>124</v>
      </c>
      <c r="H100" s="518" t="s">
        <v>124</v>
      </c>
      <c r="I100" s="518" t="s">
        <v>1409</v>
      </c>
    </row>
    <row r="101" spans="1:9">
      <c r="A101" s="528" t="s">
        <v>124</v>
      </c>
      <c r="B101" s="529" t="s">
        <v>58</v>
      </c>
      <c r="C101" s="523" t="s">
        <v>124</v>
      </c>
      <c r="D101" s="547" t="s">
        <v>124</v>
      </c>
      <c r="E101" s="557" t="s">
        <v>124</v>
      </c>
      <c r="F101" s="566" t="s">
        <v>124</v>
      </c>
      <c r="G101" s="518" t="s">
        <v>124</v>
      </c>
      <c r="H101" s="518" t="s">
        <v>124</v>
      </c>
      <c r="I101" s="531" t="s">
        <v>124</v>
      </c>
    </row>
    <row r="102" spans="1:9">
      <c r="A102" s="528" t="s">
        <v>124</v>
      </c>
      <c r="B102" s="523" t="s">
        <v>1466</v>
      </c>
      <c r="C102" s="523" t="s">
        <v>387</v>
      </c>
      <c r="D102" s="547" t="s">
        <v>1419</v>
      </c>
      <c r="E102" s="558">
        <v>3</v>
      </c>
      <c r="F102" s="566" t="s">
        <v>371</v>
      </c>
      <c r="G102" s="518">
        <v>54</v>
      </c>
      <c r="H102" s="518" t="s">
        <v>124</v>
      </c>
      <c r="I102" s="531" t="s">
        <v>124</v>
      </c>
    </row>
    <row r="103" spans="1:9" ht="22.5">
      <c r="A103" s="528" t="s">
        <v>124</v>
      </c>
      <c r="B103" s="523" t="s">
        <v>1467</v>
      </c>
      <c r="C103" s="523" t="s">
        <v>1468</v>
      </c>
      <c r="D103" s="551" t="s">
        <v>1454</v>
      </c>
      <c r="E103" s="558">
        <v>3</v>
      </c>
      <c r="F103" s="566" t="s">
        <v>371</v>
      </c>
      <c r="G103" s="518">
        <v>54</v>
      </c>
      <c r="H103" s="518" t="s">
        <v>124</v>
      </c>
      <c r="I103" s="531" t="s">
        <v>124</v>
      </c>
    </row>
    <row r="104" spans="1:9">
      <c r="A104" s="528" t="s">
        <v>124</v>
      </c>
      <c r="B104" s="529" t="s">
        <v>60</v>
      </c>
      <c r="C104" s="521" t="s">
        <v>124</v>
      </c>
      <c r="D104" s="551" t="s">
        <v>124</v>
      </c>
      <c r="E104" s="557" t="s">
        <v>124</v>
      </c>
      <c r="F104" s="566" t="s">
        <v>124</v>
      </c>
      <c r="G104" s="518" t="s">
        <v>124</v>
      </c>
      <c r="H104" s="518" t="s">
        <v>124</v>
      </c>
      <c r="I104" s="531" t="s">
        <v>124</v>
      </c>
    </row>
    <row r="105" spans="1:9">
      <c r="A105" s="532" t="s">
        <v>124</v>
      </c>
      <c r="B105" s="523" t="s">
        <v>1469</v>
      </c>
      <c r="C105" s="521" t="s">
        <v>124</v>
      </c>
      <c r="D105" s="547" t="s">
        <v>63</v>
      </c>
      <c r="E105" s="558">
        <v>3</v>
      </c>
      <c r="F105" s="566" t="s">
        <v>19</v>
      </c>
      <c r="G105" s="518">
        <v>54</v>
      </c>
      <c r="H105" s="518" t="s">
        <v>124</v>
      </c>
      <c r="I105" s="518" t="s">
        <v>124</v>
      </c>
    </row>
    <row r="106" spans="1:9">
      <c r="A106" s="528" t="s">
        <v>124</v>
      </c>
      <c r="B106" s="518" t="s">
        <v>124</v>
      </c>
      <c r="C106" s="521" t="s">
        <v>124</v>
      </c>
      <c r="D106" s="547" t="s">
        <v>124</v>
      </c>
      <c r="E106" s="557" t="s">
        <v>124</v>
      </c>
      <c r="F106" s="566" t="s">
        <v>124</v>
      </c>
      <c r="G106" s="518" t="s">
        <v>124</v>
      </c>
      <c r="H106" s="518" t="s">
        <v>124</v>
      </c>
      <c r="I106" s="531" t="s">
        <v>124</v>
      </c>
    </row>
    <row r="107" spans="1:9">
      <c r="A107" s="528" t="s">
        <v>124</v>
      </c>
      <c r="B107" s="529" t="s">
        <v>65</v>
      </c>
      <c r="C107" s="521" t="s">
        <v>124</v>
      </c>
      <c r="D107" s="547" t="s">
        <v>124</v>
      </c>
      <c r="E107" s="557" t="s">
        <v>124</v>
      </c>
      <c r="F107" s="566" t="s">
        <v>124</v>
      </c>
      <c r="G107" s="518" t="s">
        <v>124</v>
      </c>
      <c r="H107" s="518" t="s">
        <v>124</v>
      </c>
      <c r="I107" s="531" t="s">
        <v>1409</v>
      </c>
    </row>
    <row r="108" spans="1:9">
      <c r="A108" s="532" t="s">
        <v>124</v>
      </c>
      <c r="B108" s="521" t="s">
        <v>1470</v>
      </c>
      <c r="C108" s="521" t="s">
        <v>124</v>
      </c>
      <c r="D108" s="547" t="s">
        <v>124</v>
      </c>
      <c r="E108" s="558" t="s">
        <v>124</v>
      </c>
      <c r="F108" s="566" t="s">
        <v>124</v>
      </c>
      <c r="G108" s="518">
        <v>39</v>
      </c>
      <c r="H108" s="518" t="s">
        <v>124</v>
      </c>
      <c r="I108" s="518" t="s">
        <v>1409</v>
      </c>
    </row>
    <row r="109" spans="1:9">
      <c r="A109" s="532" t="s">
        <v>124</v>
      </c>
      <c r="B109" s="521" t="s">
        <v>124</v>
      </c>
      <c r="C109" s="521" t="s">
        <v>124</v>
      </c>
      <c r="D109" s="547" t="s">
        <v>124</v>
      </c>
      <c r="E109" s="558" t="s">
        <v>124</v>
      </c>
      <c r="F109" s="566" t="s">
        <v>124</v>
      </c>
      <c r="G109" s="518" t="s">
        <v>124</v>
      </c>
      <c r="H109" s="518" t="s">
        <v>124</v>
      </c>
      <c r="I109" s="518" t="s">
        <v>124</v>
      </c>
    </row>
    <row r="110" spans="1:9">
      <c r="A110" s="537" t="s">
        <v>124</v>
      </c>
      <c r="B110" s="538" t="s">
        <v>87</v>
      </c>
      <c r="C110" s="521" t="s">
        <v>124</v>
      </c>
      <c r="D110" s="547" t="s">
        <v>124</v>
      </c>
      <c r="E110" s="558" t="s">
        <v>124</v>
      </c>
      <c r="F110" s="566" t="s">
        <v>124</v>
      </c>
      <c r="G110" s="518" t="s">
        <v>124</v>
      </c>
      <c r="H110" s="518" t="s">
        <v>124</v>
      </c>
      <c r="I110" s="518" t="s">
        <v>124</v>
      </c>
    </row>
    <row r="111" spans="1:9" ht="22.5">
      <c r="A111" s="532" t="s">
        <v>124</v>
      </c>
      <c r="B111" s="521" t="s">
        <v>869</v>
      </c>
      <c r="C111" s="521" t="s">
        <v>408</v>
      </c>
      <c r="D111" s="547" t="s">
        <v>17</v>
      </c>
      <c r="E111" s="558" t="s">
        <v>124</v>
      </c>
      <c r="F111" s="566" t="s">
        <v>19</v>
      </c>
      <c r="G111" s="518">
        <v>46</v>
      </c>
      <c r="H111" s="518" t="s">
        <v>124</v>
      </c>
      <c r="I111" s="518" t="s">
        <v>124</v>
      </c>
    </row>
    <row r="112" spans="1:9">
      <c r="A112" s="532" t="s">
        <v>124</v>
      </c>
      <c r="B112" s="521" t="s">
        <v>124</v>
      </c>
      <c r="C112" s="521" t="s">
        <v>124</v>
      </c>
      <c r="D112" s="547" t="s">
        <v>124</v>
      </c>
      <c r="E112" s="558" t="s">
        <v>124</v>
      </c>
      <c r="F112" s="566" t="s">
        <v>124</v>
      </c>
      <c r="G112" s="518" t="s">
        <v>124</v>
      </c>
      <c r="H112" s="518" t="s">
        <v>124</v>
      </c>
      <c r="I112" s="518" t="s">
        <v>1409</v>
      </c>
    </row>
    <row r="113" spans="1:9" ht="15.75">
      <c r="A113" s="533" t="s">
        <v>91</v>
      </c>
      <c r="B113" s="534" t="s">
        <v>124</v>
      </c>
      <c r="C113" s="535" t="s">
        <v>124</v>
      </c>
      <c r="D113" s="550" t="s">
        <v>124</v>
      </c>
      <c r="E113" s="560" t="s">
        <v>124</v>
      </c>
      <c r="F113" s="571" t="s">
        <v>124</v>
      </c>
      <c r="G113" s="536" t="s">
        <v>124</v>
      </c>
      <c r="H113" s="536" t="s">
        <v>124</v>
      </c>
      <c r="I113" s="518" t="s">
        <v>124</v>
      </c>
    </row>
    <row r="114" spans="1:9" ht="15.75">
      <c r="A114" s="524" t="s">
        <v>149</v>
      </c>
      <c r="B114" s="526" t="s">
        <v>124</v>
      </c>
      <c r="C114" s="526" t="s">
        <v>124</v>
      </c>
      <c r="D114" s="548" t="s">
        <v>124</v>
      </c>
      <c r="E114" s="556" t="s">
        <v>124</v>
      </c>
      <c r="F114" s="570" t="s">
        <v>124</v>
      </c>
      <c r="G114" s="527" t="s">
        <v>124</v>
      </c>
      <c r="H114" s="527" t="s">
        <v>124</v>
      </c>
      <c r="I114" s="518" t="s">
        <v>124</v>
      </c>
    </row>
    <row r="115" spans="1:9">
      <c r="A115" s="528" t="s">
        <v>124</v>
      </c>
      <c r="B115" s="529" t="s">
        <v>93</v>
      </c>
      <c r="C115" s="521" t="s">
        <v>124</v>
      </c>
      <c r="D115" s="547" t="s">
        <v>124</v>
      </c>
      <c r="E115" s="557" t="s">
        <v>124</v>
      </c>
      <c r="F115" s="566" t="s">
        <v>124</v>
      </c>
      <c r="G115" s="518" t="s">
        <v>124</v>
      </c>
      <c r="H115" s="518" t="s">
        <v>124</v>
      </c>
      <c r="I115" s="531" t="s">
        <v>1409</v>
      </c>
    </row>
    <row r="116" spans="1:9" ht="22.5">
      <c r="A116" s="532" t="s">
        <v>124</v>
      </c>
      <c r="B116" s="521" t="s">
        <v>1471</v>
      </c>
      <c r="C116" s="521" t="s">
        <v>429</v>
      </c>
      <c r="D116" s="547" t="s">
        <v>17</v>
      </c>
      <c r="E116" s="558" t="s">
        <v>124</v>
      </c>
      <c r="F116" s="566" t="s">
        <v>371</v>
      </c>
      <c r="G116" s="518">
        <v>51</v>
      </c>
      <c r="H116" s="518" t="s">
        <v>124</v>
      </c>
      <c r="I116" s="518" t="s">
        <v>1409</v>
      </c>
    </row>
    <row r="117" spans="1:9" ht="22.5">
      <c r="A117" s="532" t="s">
        <v>124</v>
      </c>
      <c r="B117" s="521" t="s">
        <v>1472</v>
      </c>
      <c r="C117" s="521" t="s">
        <v>1429</v>
      </c>
      <c r="D117" s="547" t="s">
        <v>1473</v>
      </c>
      <c r="E117" s="558" t="s">
        <v>124</v>
      </c>
      <c r="F117" s="566" t="s">
        <v>371</v>
      </c>
      <c r="G117" s="518">
        <v>52</v>
      </c>
      <c r="H117" s="518" t="s">
        <v>124</v>
      </c>
      <c r="I117" s="518" t="s">
        <v>124</v>
      </c>
    </row>
    <row r="118" spans="1:9">
      <c r="A118" s="532" t="s">
        <v>124</v>
      </c>
      <c r="B118" s="521" t="s">
        <v>124</v>
      </c>
      <c r="C118" s="521" t="s">
        <v>124</v>
      </c>
      <c r="D118" s="547" t="s">
        <v>124</v>
      </c>
      <c r="E118" s="558" t="s">
        <v>124</v>
      </c>
      <c r="F118" s="566" t="s">
        <v>124</v>
      </c>
      <c r="G118" s="518" t="s">
        <v>124</v>
      </c>
      <c r="H118" s="518" t="s">
        <v>124</v>
      </c>
      <c r="I118" s="518" t="s">
        <v>1409</v>
      </c>
    </row>
    <row r="119" spans="1:9">
      <c r="A119" s="528" t="s">
        <v>124</v>
      </c>
      <c r="B119" s="529" t="s">
        <v>153</v>
      </c>
      <c r="C119" s="521" t="s">
        <v>124</v>
      </c>
      <c r="D119" s="547" t="s">
        <v>124</v>
      </c>
      <c r="E119" s="557" t="s">
        <v>124</v>
      </c>
      <c r="F119" s="566" t="s">
        <v>124</v>
      </c>
      <c r="G119" s="518" t="s">
        <v>124</v>
      </c>
      <c r="H119" s="518" t="s">
        <v>124</v>
      </c>
      <c r="I119" s="531" t="s">
        <v>1409</v>
      </c>
    </row>
    <row r="120" spans="1:9">
      <c r="A120" s="532" t="s">
        <v>124</v>
      </c>
      <c r="B120" s="521" t="s">
        <v>124</v>
      </c>
      <c r="C120" s="521" t="s">
        <v>124</v>
      </c>
      <c r="D120" s="547" t="s">
        <v>124</v>
      </c>
      <c r="E120" s="558" t="s">
        <v>124</v>
      </c>
      <c r="F120" s="566" t="s">
        <v>124</v>
      </c>
      <c r="G120" s="518" t="s">
        <v>124</v>
      </c>
      <c r="H120" s="518" t="s">
        <v>124</v>
      </c>
      <c r="I120" s="518" t="s">
        <v>1409</v>
      </c>
    </row>
    <row r="121" spans="1:9">
      <c r="A121" s="532" t="s">
        <v>124</v>
      </c>
      <c r="B121" s="521" t="s">
        <v>1474</v>
      </c>
      <c r="C121" s="521" t="s">
        <v>431</v>
      </c>
      <c r="D121" s="547" t="s">
        <v>124</v>
      </c>
      <c r="E121" s="558" t="s">
        <v>124</v>
      </c>
      <c r="F121" s="566" t="s">
        <v>124</v>
      </c>
      <c r="G121" s="518">
        <v>51</v>
      </c>
      <c r="H121" s="518" t="s">
        <v>124</v>
      </c>
      <c r="I121" s="518" t="s">
        <v>1409</v>
      </c>
    </row>
    <row r="122" spans="1:9">
      <c r="A122" s="532" t="s">
        <v>124</v>
      </c>
      <c r="B122" s="521" t="s">
        <v>1475</v>
      </c>
      <c r="C122" s="521" t="s">
        <v>1476</v>
      </c>
      <c r="D122" s="547" t="s">
        <v>124</v>
      </c>
      <c r="E122" s="558" t="s">
        <v>124</v>
      </c>
      <c r="F122" s="566" t="s">
        <v>124</v>
      </c>
      <c r="G122" s="518">
        <v>1</v>
      </c>
      <c r="H122" s="518" t="s">
        <v>124</v>
      </c>
      <c r="I122" s="518" t="s">
        <v>1409</v>
      </c>
    </row>
    <row r="123" spans="1:9">
      <c r="A123" s="532" t="s">
        <v>124</v>
      </c>
      <c r="B123" s="521" t="s">
        <v>124</v>
      </c>
      <c r="C123" s="521" t="s">
        <v>124</v>
      </c>
      <c r="D123" s="547" t="s">
        <v>124</v>
      </c>
      <c r="E123" s="558" t="s">
        <v>124</v>
      </c>
      <c r="F123" s="566" t="s">
        <v>124</v>
      </c>
      <c r="G123" s="518" t="s">
        <v>124</v>
      </c>
      <c r="H123" s="518" t="s">
        <v>124</v>
      </c>
      <c r="I123" s="518" t="s">
        <v>1409</v>
      </c>
    </row>
    <row r="124" spans="1:9">
      <c r="A124" s="528" t="s">
        <v>124</v>
      </c>
      <c r="B124" s="529" t="s">
        <v>161</v>
      </c>
      <c r="C124" s="521" t="s">
        <v>124</v>
      </c>
      <c r="D124" s="547" t="s">
        <v>124</v>
      </c>
      <c r="E124" s="557" t="s">
        <v>124</v>
      </c>
      <c r="F124" s="566" t="s">
        <v>124</v>
      </c>
      <c r="G124" s="518" t="s">
        <v>124</v>
      </c>
      <c r="H124" s="518" t="s">
        <v>124</v>
      </c>
      <c r="I124" s="531" t="s">
        <v>1409</v>
      </c>
    </row>
    <row r="125" spans="1:9">
      <c r="A125" s="532" t="s">
        <v>124</v>
      </c>
      <c r="B125" s="521" t="s">
        <v>1477</v>
      </c>
      <c r="C125" s="518" t="s">
        <v>1478</v>
      </c>
      <c r="D125" s="547" t="s">
        <v>17</v>
      </c>
      <c r="E125" s="558" t="s">
        <v>124</v>
      </c>
      <c r="F125" s="566" t="s">
        <v>1435</v>
      </c>
      <c r="G125" s="518">
        <v>0</v>
      </c>
      <c r="H125" s="518" t="s">
        <v>124</v>
      </c>
      <c r="I125" s="518" t="s">
        <v>1409</v>
      </c>
    </row>
    <row r="126" spans="1:9">
      <c r="A126" s="532" t="s">
        <v>124</v>
      </c>
      <c r="B126" s="521" t="s">
        <v>124</v>
      </c>
      <c r="C126" s="521" t="s">
        <v>124</v>
      </c>
      <c r="D126" s="547" t="s">
        <v>124</v>
      </c>
      <c r="E126" s="558" t="s">
        <v>124</v>
      </c>
      <c r="F126" s="566" t="s">
        <v>124</v>
      </c>
      <c r="G126" s="518" t="s">
        <v>124</v>
      </c>
      <c r="H126" s="518" t="s">
        <v>124</v>
      </c>
      <c r="I126" s="518" t="s">
        <v>1409</v>
      </c>
    </row>
    <row r="127" spans="1:9" ht="22.5">
      <c r="A127" s="528" t="s">
        <v>124</v>
      </c>
      <c r="B127" s="529" t="s">
        <v>44</v>
      </c>
      <c r="C127" s="521" t="s">
        <v>730</v>
      </c>
      <c r="D127" s="547" t="s">
        <v>124</v>
      </c>
      <c r="E127" s="557" t="s">
        <v>124</v>
      </c>
      <c r="F127" s="566" t="s">
        <v>124</v>
      </c>
      <c r="G127" s="518" t="s">
        <v>124</v>
      </c>
      <c r="H127" s="518" t="s">
        <v>124</v>
      </c>
      <c r="I127" s="531" t="s">
        <v>1409</v>
      </c>
    </row>
    <row r="128" spans="1:9" ht="22.5">
      <c r="A128" s="532" t="s">
        <v>124</v>
      </c>
      <c r="B128" s="521" t="s">
        <v>1479</v>
      </c>
      <c r="C128" s="521" t="s">
        <v>730</v>
      </c>
      <c r="D128" s="547" t="s">
        <v>48</v>
      </c>
      <c r="E128" s="558" t="s">
        <v>371</v>
      </c>
      <c r="F128" s="566" t="s">
        <v>124</v>
      </c>
      <c r="G128" s="518">
        <v>51</v>
      </c>
      <c r="H128" s="518" t="s">
        <v>124</v>
      </c>
      <c r="I128" s="518" t="s">
        <v>1409</v>
      </c>
    </row>
    <row r="129" spans="1:9" ht="22.5">
      <c r="A129" s="532" t="s">
        <v>124</v>
      </c>
      <c r="B129" s="521" t="s">
        <v>1480</v>
      </c>
      <c r="C129" s="521" t="s">
        <v>730</v>
      </c>
      <c r="D129" s="547" t="s">
        <v>17</v>
      </c>
      <c r="E129" s="558" t="s">
        <v>371</v>
      </c>
      <c r="F129" s="566" t="s">
        <v>124</v>
      </c>
      <c r="G129" s="518">
        <v>51</v>
      </c>
      <c r="H129" s="518" t="s">
        <v>124</v>
      </c>
      <c r="I129" s="518" t="s">
        <v>1409</v>
      </c>
    </row>
    <row r="130" spans="1:9">
      <c r="A130" s="532" t="s">
        <v>124</v>
      </c>
      <c r="B130" s="521" t="s">
        <v>1481</v>
      </c>
      <c r="C130" s="521" t="s">
        <v>1460</v>
      </c>
      <c r="D130" s="547" t="s">
        <v>103</v>
      </c>
      <c r="E130" s="558" t="s">
        <v>371</v>
      </c>
      <c r="F130" s="566" t="s">
        <v>124</v>
      </c>
      <c r="G130" s="518">
        <v>8</v>
      </c>
      <c r="H130" s="518" t="s">
        <v>124</v>
      </c>
      <c r="I130" s="518" t="s">
        <v>1409</v>
      </c>
    </row>
    <row r="131" spans="1:9" ht="22.5">
      <c r="A131" s="532" t="s">
        <v>124</v>
      </c>
      <c r="B131" s="521" t="s">
        <v>1482</v>
      </c>
      <c r="C131" s="521" t="s">
        <v>124</v>
      </c>
      <c r="D131" s="547" t="s">
        <v>1473</v>
      </c>
      <c r="E131" s="558" t="s">
        <v>371</v>
      </c>
      <c r="F131" s="566" t="s">
        <v>124</v>
      </c>
      <c r="G131" s="518">
        <v>52</v>
      </c>
      <c r="H131" s="518" t="s">
        <v>124</v>
      </c>
      <c r="I131" s="518" t="s">
        <v>124</v>
      </c>
    </row>
    <row r="132" spans="1:9">
      <c r="A132" s="532" t="s">
        <v>124</v>
      </c>
      <c r="B132" s="521" t="s">
        <v>124</v>
      </c>
      <c r="C132" s="521" t="s">
        <v>124</v>
      </c>
      <c r="D132" s="547" t="s">
        <v>124</v>
      </c>
      <c r="E132" s="558" t="s">
        <v>124</v>
      </c>
      <c r="F132" s="566" t="s">
        <v>124</v>
      </c>
      <c r="G132" s="518" t="s">
        <v>124</v>
      </c>
      <c r="H132" s="518" t="s">
        <v>124</v>
      </c>
      <c r="I132" s="518" t="s">
        <v>1409</v>
      </c>
    </row>
    <row r="133" spans="1:9">
      <c r="A133" s="528" t="s">
        <v>124</v>
      </c>
      <c r="B133" s="529" t="s">
        <v>52</v>
      </c>
      <c r="C133" s="523" t="s">
        <v>124</v>
      </c>
      <c r="D133" s="547" t="s">
        <v>124</v>
      </c>
      <c r="E133" s="557" t="s">
        <v>124</v>
      </c>
      <c r="F133" s="566" t="s">
        <v>124</v>
      </c>
      <c r="G133" s="518" t="s">
        <v>124</v>
      </c>
      <c r="H133" s="518" t="s">
        <v>124</v>
      </c>
      <c r="I133" s="531" t="s">
        <v>1409</v>
      </c>
    </row>
    <row r="134" spans="1:9" ht="22.5">
      <c r="A134" s="532" t="s">
        <v>124</v>
      </c>
      <c r="B134" s="523" t="s">
        <v>1483</v>
      </c>
      <c r="C134" s="523" t="s">
        <v>440</v>
      </c>
      <c r="D134" s="549" t="s">
        <v>17</v>
      </c>
      <c r="E134" s="559" t="s">
        <v>124</v>
      </c>
      <c r="F134" s="567" t="s">
        <v>371</v>
      </c>
      <c r="G134" s="518">
        <v>51</v>
      </c>
      <c r="H134" s="518" t="s">
        <v>124</v>
      </c>
      <c r="I134" s="518" t="s">
        <v>1409</v>
      </c>
    </row>
    <row r="135" spans="1:9">
      <c r="A135" s="532" t="s">
        <v>124</v>
      </c>
      <c r="B135" s="521" t="s">
        <v>1464</v>
      </c>
      <c r="C135" s="521" t="s">
        <v>1463</v>
      </c>
      <c r="D135" s="547" t="s">
        <v>1465</v>
      </c>
      <c r="E135" s="558" t="s">
        <v>124</v>
      </c>
      <c r="F135" s="566" t="s">
        <v>371</v>
      </c>
      <c r="G135" s="518">
        <v>52</v>
      </c>
      <c r="H135" s="518" t="s">
        <v>124</v>
      </c>
      <c r="I135" s="518" t="s">
        <v>1409</v>
      </c>
    </row>
    <row r="136" spans="1:9" ht="22.5">
      <c r="A136" s="532" t="s">
        <v>124</v>
      </c>
      <c r="B136" s="521" t="s">
        <v>1484</v>
      </c>
      <c r="C136" s="521" t="s">
        <v>124</v>
      </c>
      <c r="D136" s="547" t="s">
        <v>1473</v>
      </c>
      <c r="E136" s="558" t="s">
        <v>124</v>
      </c>
      <c r="F136" s="566" t="s">
        <v>371</v>
      </c>
      <c r="G136" s="518">
        <v>52</v>
      </c>
      <c r="H136" s="518" t="s">
        <v>124</v>
      </c>
      <c r="I136" s="518" t="s">
        <v>1409</v>
      </c>
    </row>
    <row r="137" spans="1:9">
      <c r="A137" s="532" t="s">
        <v>124</v>
      </c>
      <c r="B137" s="521" t="s">
        <v>124</v>
      </c>
      <c r="C137" s="521" t="s">
        <v>124</v>
      </c>
      <c r="D137" s="547" t="s">
        <v>124</v>
      </c>
      <c r="E137" s="558" t="s">
        <v>124</v>
      </c>
      <c r="F137" s="566" t="s">
        <v>124</v>
      </c>
      <c r="G137" s="518" t="s">
        <v>124</v>
      </c>
      <c r="H137" s="518" t="s">
        <v>124</v>
      </c>
      <c r="I137" s="518" t="s">
        <v>1409</v>
      </c>
    </row>
    <row r="138" spans="1:9">
      <c r="A138" s="528" t="s">
        <v>124</v>
      </c>
      <c r="B138" s="529" t="s">
        <v>60</v>
      </c>
      <c r="C138" s="521" t="s">
        <v>124</v>
      </c>
      <c r="D138" s="547" t="s">
        <v>124</v>
      </c>
      <c r="E138" s="557" t="s">
        <v>124</v>
      </c>
      <c r="F138" s="566" t="s">
        <v>124</v>
      </c>
      <c r="G138" s="518" t="s">
        <v>124</v>
      </c>
      <c r="H138" s="518" t="s">
        <v>124</v>
      </c>
      <c r="I138" s="531" t="s">
        <v>124</v>
      </c>
    </row>
    <row r="139" spans="1:9">
      <c r="A139" s="528" t="s">
        <v>124</v>
      </c>
      <c r="B139" s="521" t="s">
        <v>1485</v>
      </c>
      <c r="C139" s="521" t="s">
        <v>124</v>
      </c>
      <c r="D139" s="547" t="s">
        <v>628</v>
      </c>
      <c r="E139" s="558" t="s">
        <v>124</v>
      </c>
      <c r="F139" s="566" t="s">
        <v>19</v>
      </c>
      <c r="G139" s="518">
        <v>52</v>
      </c>
      <c r="H139" s="518" t="s">
        <v>124</v>
      </c>
      <c r="I139" s="531" t="s">
        <v>124</v>
      </c>
    </row>
    <row r="140" spans="1:9">
      <c r="A140" s="528" t="s">
        <v>124</v>
      </c>
      <c r="B140" s="529" t="s">
        <v>124</v>
      </c>
      <c r="C140" s="521" t="s">
        <v>124</v>
      </c>
      <c r="D140" s="547" t="s">
        <v>124</v>
      </c>
      <c r="E140" s="557" t="s">
        <v>124</v>
      </c>
      <c r="F140" s="566" t="s">
        <v>124</v>
      </c>
      <c r="G140" s="518" t="s">
        <v>124</v>
      </c>
      <c r="H140" s="518" t="s">
        <v>124</v>
      </c>
      <c r="I140" s="531" t="s">
        <v>124</v>
      </c>
    </row>
    <row r="141" spans="1:9">
      <c r="A141" s="528" t="s">
        <v>124</v>
      </c>
      <c r="B141" s="529" t="s">
        <v>65</v>
      </c>
      <c r="C141" s="521" t="s">
        <v>124</v>
      </c>
      <c r="D141" s="547" t="s">
        <v>124</v>
      </c>
      <c r="E141" s="557" t="s">
        <v>124</v>
      </c>
      <c r="F141" s="566" t="s">
        <v>124</v>
      </c>
      <c r="G141" s="518" t="s">
        <v>124</v>
      </c>
      <c r="H141" s="518" t="s">
        <v>124</v>
      </c>
      <c r="I141" s="531" t="s">
        <v>1409</v>
      </c>
    </row>
    <row r="142" spans="1:9" ht="22.5">
      <c r="A142" s="532" t="s">
        <v>124</v>
      </c>
      <c r="B142" s="521" t="s">
        <v>1486</v>
      </c>
      <c r="C142" s="521" t="s">
        <v>1487</v>
      </c>
      <c r="D142" s="547" t="s">
        <v>17</v>
      </c>
      <c r="E142" s="558" t="s">
        <v>124</v>
      </c>
      <c r="F142" s="566" t="s">
        <v>427</v>
      </c>
      <c r="G142" s="518">
        <v>48</v>
      </c>
      <c r="H142" s="518" t="s">
        <v>124</v>
      </c>
      <c r="I142" s="518" t="s">
        <v>1409</v>
      </c>
    </row>
    <row r="143" spans="1:9">
      <c r="A143" s="532" t="s">
        <v>124</v>
      </c>
      <c r="B143" s="521" t="s">
        <v>124</v>
      </c>
      <c r="C143" s="521" t="s">
        <v>124</v>
      </c>
      <c r="D143" s="547" t="s">
        <v>124</v>
      </c>
      <c r="E143" s="558" t="s">
        <v>124</v>
      </c>
      <c r="F143" s="566" t="s">
        <v>124</v>
      </c>
      <c r="G143" s="518" t="s">
        <v>124</v>
      </c>
      <c r="H143" s="518" t="s">
        <v>124</v>
      </c>
      <c r="I143" s="518" t="s">
        <v>124</v>
      </c>
    </row>
    <row r="144" spans="1:9">
      <c r="A144" s="532" t="s">
        <v>124</v>
      </c>
      <c r="B144" s="538" t="s">
        <v>87</v>
      </c>
      <c r="C144" s="521" t="s">
        <v>124</v>
      </c>
      <c r="D144" s="547" t="s">
        <v>124</v>
      </c>
      <c r="E144" s="558" t="s">
        <v>124</v>
      </c>
      <c r="F144" s="566" t="s">
        <v>124</v>
      </c>
      <c r="G144" s="518" t="s">
        <v>124</v>
      </c>
      <c r="H144" s="518" t="s">
        <v>124</v>
      </c>
      <c r="I144" s="518" t="s">
        <v>1409</v>
      </c>
    </row>
    <row r="145" spans="1:9" ht="22.5">
      <c r="A145" s="532" t="s">
        <v>124</v>
      </c>
      <c r="B145" s="521" t="s">
        <v>1488</v>
      </c>
      <c r="C145" s="521" t="s">
        <v>408</v>
      </c>
      <c r="D145" s="547" t="s">
        <v>17</v>
      </c>
      <c r="E145" s="558" t="s">
        <v>124</v>
      </c>
      <c r="F145" s="566" t="s">
        <v>19</v>
      </c>
      <c r="G145" s="518">
        <v>40</v>
      </c>
      <c r="H145" s="518" t="s">
        <v>124</v>
      </c>
      <c r="I145" s="518" t="s">
        <v>1409</v>
      </c>
    </row>
    <row r="146" spans="1:9">
      <c r="A146" s="532" t="s">
        <v>124</v>
      </c>
      <c r="B146" s="521" t="s">
        <v>124</v>
      </c>
      <c r="C146" s="521" t="s">
        <v>124</v>
      </c>
      <c r="D146" s="547" t="s">
        <v>124</v>
      </c>
      <c r="E146" s="558" t="s">
        <v>124</v>
      </c>
      <c r="F146" s="566" t="s">
        <v>124</v>
      </c>
      <c r="G146" s="518" t="s">
        <v>124</v>
      </c>
      <c r="H146" s="518" t="s">
        <v>124</v>
      </c>
      <c r="I146" s="518" t="s">
        <v>1409</v>
      </c>
    </row>
    <row r="147" spans="1:9" ht="15.75">
      <c r="A147" s="533" t="s">
        <v>91</v>
      </c>
      <c r="B147" s="534" t="s">
        <v>124</v>
      </c>
      <c r="C147" s="535" t="s">
        <v>124</v>
      </c>
      <c r="D147" s="550" t="s">
        <v>124</v>
      </c>
      <c r="E147" s="560" t="s">
        <v>124</v>
      </c>
      <c r="F147" s="571" t="s">
        <v>124</v>
      </c>
      <c r="G147" s="536" t="s">
        <v>124</v>
      </c>
      <c r="H147" s="536" t="s">
        <v>124</v>
      </c>
      <c r="I147" s="518" t="s">
        <v>124</v>
      </c>
    </row>
    <row r="148" spans="1:9" ht="15.75">
      <c r="A148" s="524" t="s">
        <v>181</v>
      </c>
      <c r="B148" s="526" t="s">
        <v>124</v>
      </c>
      <c r="C148" s="526" t="s">
        <v>124</v>
      </c>
      <c r="D148" s="548" t="s">
        <v>124</v>
      </c>
      <c r="E148" s="556" t="s">
        <v>124</v>
      </c>
      <c r="F148" s="570" t="s">
        <v>124</v>
      </c>
      <c r="G148" s="527" t="s">
        <v>124</v>
      </c>
      <c r="H148" s="527" t="s">
        <v>124</v>
      </c>
      <c r="I148" s="518" t="s">
        <v>124</v>
      </c>
    </row>
    <row r="149" spans="1:9">
      <c r="A149" s="528" t="s">
        <v>124</v>
      </c>
      <c r="B149" s="529" t="s">
        <v>97</v>
      </c>
      <c r="C149" s="521" t="s">
        <v>124</v>
      </c>
      <c r="D149" s="547" t="s">
        <v>124</v>
      </c>
      <c r="E149" s="557" t="s">
        <v>124</v>
      </c>
      <c r="F149" s="566" t="s">
        <v>124</v>
      </c>
      <c r="G149" s="518" t="s">
        <v>124</v>
      </c>
      <c r="H149" s="518" t="s">
        <v>124</v>
      </c>
      <c r="I149" s="531" t="s">
        <v>1409</v>
      </c>
    </row>
    <row r="150" spans="1:9" ht="33.75">
      <c r="A150" s="532" t="s">
        <v>124</v>
      </c>
      <c r="B150" s="521" t="s">
        <v>1489</v>
      </c>
      <c r="C150" s="521" t="s">
        <v>1490</v>
      </c>
      <c r="D150" s="547" t="s">
        <v>1491</v>
      </c>
      <c r="E150" s="558" t="s">
        <v>124</v>
      </c>
      <c r="F150" s="566" t="s">
        <v>19</v>
      </c>
      <c r="G150" s="518">
        <v>29</v>
      </c>
      <c r="H150" s="518" t="s">
        <v>124</v>
      </c>
      <c r="I150" s="518" t="s">
        <v>1409</v>
      </c>
    </row>
    <row r="151" spans="1:9" ht="22.5">
      <c r="A151" s="532" t="s">
        <v>124</v>
      </c>
      <c r="B151" s="521" t="s">
        <v>1492</v>
      </c>
      <c r="C151" s="521" t="s">
        <v>1493</v>
      </c>
      <c r="D151" s="547" t="s">
        <v>17</v>
      </c>
      <c r="E151" s="558" t="s">
        <v>124</v>
      </c>
      <c r="F151" s="566" t="s">
        <v>19</v>
      </c>
      <c r="G151" s="518">
        <v>50</v>
      </c>
      <c r="H151" s="518" t="s">
        <v>124</v>
      </c>
      <c r="I151" s="518" t="s">
        <v>1409</v>
      </c>
    </row>
    <row r="152" spans="1:9">
      <c r="A152" s="532" t="s">
        <v>124</v>
      </c>
      <c r="B152" s="521" t="s">
        <v>124</v>
      </c>
      <c r="C152" s="521" t="s">
        <v>124</v>
      </c>
      <c r="D152" s="547" t="s">
        <v>124</v>
      </c>
      <c r="E152" s="558" t="s">
        <v>124</v>
      </c>
      <c r="F152" s="566" t="s">
        <v>124</v>
      </c>
      <c r="G152" s="518" t="s">
        <v>124</v>
      </c>
      <c r="H152" s="518" t="s">
        <v>124</v>
      </c>
      <c r="I152" s="518" t="s">
        <v>1409</v>
      </c>
    </row>
    <row r="153" spans="1:9">
      <c r="A153" s="528" t="s">
        <v>124</v>
      </c>
      <c r="B153" s="530" t="s">
        <v>28</v>
      </c>
      <c r="C153" s="521" t="s">
        <v>124</v>
      </c>
      <c r="D153" s="547" t="s">
        <v>124</v>
      </c>
      <c r="E153" s="557" t="s">
        <v>124</v>
      </c>
      <c r="F153" s="566" t="s">
        <v>124</v>
      </c>
      <c r="G153" s="518" t="s">
        <v>124</v>
      </c>
      <c r="H153" s="518" t="s">
        <v>124</v>
      </c>
      <c r="I153" s="531" t="s">
        <v>1409</v>
      </c>
    </row>
    <row r="154" spans="1:9" ht="22.5">
      <c r="A154" s="532" t="s">
        <v>124</v>
      </c>
      <c r="B154" s="521" t="s">
        <v>1494</v>
      </c>
      <c r="C154" s="521" t="s">
        <v>1495</v>
      </c>
      <c r="D154" s="547" t="s">
        <v>210</v>
      </c>
      <c r="E154" s="558" t="s">
        <v>124</v>
      </c>
      <c r="F154" s="566" t="s">
        <v>19</v>
      </c>
      <c r="G154" s="518">
        <v>6</v>
      </c>
      <c r="H154" s="518" t="s">
        <v>124</v>
      </c>
      <c r="I154" s="518" t="s">
        <v>1409</v>
      </c>
    </row>
    <row r="155" spans="1:9">
      <c r="A155" s="532" t="s">
        <v>124</v>
      </c>
      <c r="B155" s="521" t="s">
        <v>124</v>
      </c>
      <c r="C155" s="521" t="s">
        <v>124</v>
      </c>
      <c r="D155" s="549" t="s">
        <v>124</v>
      </c>
      <c r="E155" s="558" t="s">
        <v>124</v>
      </c>
      <c r="F155" s="566" t="s">
        <v>124</v>
      </c>
      <c r="G155" s="518" t="s">
        <v>124</v>
      </c>
      <c r="H155" s="518" t="s">
        <v>124</v>
      </c>
      <c r="I155" s="518" t="s">
        <v>1409</v>
      </c>
    </row>
    <row r="156" spans="1:9">
      <c r="A156" s="532" t="s">
        <v>124</v>
      </c>
      <c r="B156" s="529" t="s">
        <v>1496</v>
      </c>
      <c r="C156" s="521" t="s">
        <v>124</v>
      </c>
      <c r="D156" s="547" t="s">
        <v>124</v>
      </c>
      <c r="E156" s="558" t="s">
        <v>124</v>
      </c>
      <c r="F156" s="566" t="s">
        <v>124</v>
      </c>
      <c r="G156" s="518" t="s">
        <v>124</v>
      </c>
      <c r="H156" s="518" t="s">
        <v>124</v>
      </c>
      <c r="I156" s="518" t="s">
        <v>1409</v>
      </c>
    </row>
    <row r="157" spans="1:9">
      <c r="A157" s="532" t="s">
        <v>124</v>
      </c>
      <c r="B157" s="521" t="s">
        <v>1497</v>
      </c>
      <c r="C157" s="521" t="s">
        <v>187</v>
      </c>
      <c r="D157" s="547" t="s">
        <v>124</v>
      </c>
      <c r="E157" s="558" t="s">
        <v>124</v>
      </c>
      <c r="F157" s="566" t="s">
        <v>19</v>
      </c>
      <c r="G157" s="518">
        <v>59</v>
      </c>
      <c r="H157" s="518" t="s">
        <v>124</v>
      </c>
      <c r="I157" s="518" t="s">
        <v>1409</v>
      </c>
    </row>
    <row r="158" spans="1:9">
      <c r="A158" s="532" t="s">
        <v>124</v>
      </c>
      <c r="B158" s="521" t="s">
        <v>124</v>
      </c>
      <c r="C158" s="521" t="s">
        <v>124</v>
      </c>
      <c r="D158" s="547" t="s">
        <v>124</v>
      </c>
      <c r="E158" s="558" t="s">
        <v>124</v>
      </c>
      <c r="F158" s="566" t="s">
        <v>124</v>
      </c>
      <c r="G158" s="518" t="s">
        <v>124</v>
      </c>
      <c r="H158" s="518" t="s">
        <v>124</v>
      </c>
      <c r="I158" s="518" t="s">
        <v>1409</v>
      </c>
    </row>
    <row r="159" spans="1:9">
      <c r="A159" s="528" t="s">
        <v>124</v>
      </c>
      <c r="B159" s="529" t="s">
        <v>196</v>
      </c>
      <c r="C159" s="521" t="s">
        <v>124</v>
      </c>
      <c r="D159" s="547" t="s">
        <v>124</v>
      </c>
      <c r="E159" s="557" t="s">
        <v>124</v>
      </c>
      <c r="F159" s="566" t="s">
        <v>124</v>
      </c>
      <c r="G159" s="518" t="s">
        <v>124</v>
      </c>
      <c r="H159" s="518" t="s">
        <v>124</v>
      </c>
      <c r="I159" s="531" t="s">
        <v>1409</v>
      </c>
    </row>
    <row r="160" spans="1:9">
      <c r="A160" s="532" t="s">
        <v>124</v>
      </c>
      <c r="B160" s="521" t="s">
        <v>124</v>
      </c>
      <c r="C160" s="521" t="s">
        <v>124</v>
      </c>
      <c r="D160" s="547" t="s">
        <v>124</v>
      </c>
      <c r="E160" s="558" t="s">
        <v>124</v>
      </c>
      <c r="F160" s="566" t="s">
        <v>124</v>
      </c>
      <c r="G160" s="518" t="s">
        <v>124</v>
      </c>
      <c r="H160" s="518" t="s">
        <v>124</v>
      </c>
      <c r="I160" s="518" t="s">
        <v>1409</v>
      </c>
    </row>
    <row r="161" spans="1:9" ht="22.5">
      <c r="A161" s="532" t="s">
        <v>124</v>
      </c>
      <c r="B161" s="521" t="s">
        <v>1498</v>
      </c>
      <c r="C161" s="521" t="s">
        <v>1499</v>
      </c>
      <c r="D161" s="547" t="s">
        <v>124</v>
      </c>
      <c r="E161" s="558" t="s">
        <v>124</v>
      </c>
      <c r="F161" s="566" t="s">
        <v>371</v>
      </c>
      <c r="G161" s="518">
        <v>6</v>
      </c>
      <c r="H161" s="518" t="s">
        <v>124</v>
      </c>
      <c r="I161" s="518" t="s">
        <v>1409</v>
      </c>
    </row>
    <row r="162" spans="1:9">
      <c r="A162" s="532" t="s">
        <v>124</v>
      </c>
      <c r="B162" s="521" t="s">
        <v>124</v>
      </c>
      <c r="C162" s="518" t="s">
        <v>124</v>
      </c>
      <c r="D162" s="547" t="s">
        <v>124</v>
      </c>
      <c r="E162" s="558" t="s">
        <v>124</v>
      </c>
      <c r="F162" s="566" t="s">
        <v>124</v>
      </c>
      <c r="G162" s="518" t="s">
        <v>124</v>
      </c>
      <c r="H162" s="518" t="s">
        <v>124</v>
      </c>
      <c r="I162" s="518" t="s">
        <v>1409</v>
      </c>
    </row>
    <row r="163" spans="1:9">
      <c r="A163" s="528" t="s">
        <v>124</v>
      </c>
      <c r="B163" s="529" t="s">
        <v>50</v>
      </c>
      <c r="C163" s="521" t="s">
        <v>124</v>
      </c>
      <c r="D163" s="547" t="s">
        <v>124</v>
      </c>
      <c r="E163" s="557" t="s">
        <v>124</v>
      </c>
      <c r="F163" s="566" t="s">
        <v>124</v>
      </c>
      <c r="G163" s="518" t="s">
        <v>124</v>
      </c>
      <c r="H163" s="518" t="s">
        <v>124</v>
      </c>
      <c r="I163" s="531" t="s">
        <v>1409</v>
      </c>
    </row>
    <row r="164" spans="1:9" ht="22.5">
      <c r="A164" s="532" t="s">
        <v>124</v>
      </c>
      <c r="B164" s="523" t="s">
        <v>1500</v>
      </c>
      <c r="C164" s="518" t="s">
        <v>1501</v>
      </c>
      <c r="D164" s="547" t="s">
        <v>124</v>
      </c>
      <c r="E164" s="558" t="s">
        <v>124</v>
      </c>
      <c r="F164" s="566" t="s">
        <v>19</v>
      </c>
      <c r="G164" s="518">
        <v>10</v>
      </c>
      <c r="H164" s="518" t="s">
        <v>124</v>
      </c>
      <c r="I164" s="518" t="s">
        <v>1409</v>
      </c>
    </row>
    <row r="165" spans="1:9">
      <c r="A165" s="532" t="s">
        <v>124</v>
      </c>
      <c r="B165" s="521" t="s">
        <v>124</v>
      </c>
      <c r="C165" s="521" t="s">
        <v>124</v>
      </c>
      <c r="D165" s="547" t="s">
        <v>124</v>
      </c>
      <c r="E165" s="558" t="s">
        <v>124</v>
      </c>
      <c r="F165" s="566" t="s">
        <v>124</v>
      </c>
      <c r="G165" s="518" t="s">
        <v>124</v>
      </c>
      <c r="H165" s="518" t="s">
        <v>124</v>
      </c>
      <c r="I165" s="518" t="s">
        <v>124</v>
      </c>
    </row>
    <row r="166" spans="1:9">
      <c r="A166" s="528" t="s">
        <v>124</v>
      </c>
      <c r="B166" s="529" t="s">
        <v>203</v>
      </c>
      <c r="C166" s="521" t="s">
        <v>124</v>
      </c>
      <c r="D166" s="547" t="s">
        <v>124</v>
      </c>
      <c r="E166" s="557" t="s">
        <v>124</v>
      </c>
      <c r="F166" s="566" t="s">
        <v>124</v>
      </c>
      <c r="G166" s="518" t="s">
        <v>124</v>
      </c>
      <c r="H166" s="518" t="s">
        <v>124</v>
      </c>
      <c r="I166" s="531" t="s">
        <v>1409</v>
      </c>
    </row>
    <row r="167" spans="1:9" ht="22.5">
      <c r="A167" s="532" t="s">
        <v>124</v>
      </c>
      <c r="B167" s="523" t="s">
        <v>1502</v>
      </c>
      <c r="C167" s="521" t="s">
        <v>1503</v>
      </c>
      <c r="D167" s="547" t="s">
        <v>124</v>
      </c>
      <c r="E167" s="558" t="s">
        <v>124</v>
      </c>
      <c r="F167" s="566" t="s">
        <v>1041</v>
      </c>
      <c r="G167" s="518">
        <v>54</v>
      </c>
      <c r="H167" s="518" t="s">
        <v>124</v>
      </c>
      <c r="I167" s="518" t="s">
        <v>1409</v>
      </c>
    </row>
    <row r="168" spans="1:9">
      <c r="A168" s="532" t="s">
        <v>124</v>
      </c>
      <c r="B168" s="521" t="s">
        <v>124</v>
      </c>
      <c r="C168" s="521" t="s">
        <v>124</v>
      </c>
      <c r="D168" s="547" t="s">
        <v>124</v>
      </c>
      <c r="E168" s="558" t="s">
        <v>124</v>
      </c>
      <c r="F168" s="566" t="s">
        <v>124</v>
      </c>
      <c r="G168" s="518" t="s">
        <v>124</v>
      </c>
      <c r="H168" s="518" t="s">
        <v>124</v>
      </c>
      <c r="I168" s="518" t="s">
        <v>1409</v>
      </c>
    </row>
    <row r="169" spans="1:9">
      <c r="A169" s="528" t="s">
        <v>124</v>
      </c>
      <c r="B169" s="529" t="s">
        <v>207</v>
      </c>
      <c r="C169" s="521" t="s">
        <v>124</v>
      </c>
      <c r="D169" s="547" t="s">
        <v>124</v>
      </c>
      <c r="E169" s="557" t="s">
        <v>124</v>
      </c>
      <c r="F169" s="566" t="s">
        <v>124</v>
      </c>
      <c r="G169" s="518" t="s">
        <v>124</v>
      </c>
      <c r="H169" s="518" t="s">
        <v>124</v>
      </c>
      <c r="I169" s="531" t="s">
        <v>1409</v>
      </c>
    </row>
    <row r="170" spans="1:9" ht="22.5">
      <c r="A170" s="532" t="s">
        <v>124</v>
      </c>
      <c r="B170" s="521" t="s">
        <v>1504</v>
      </c>
      <c r="C170" s="521" t="s">
        <v>1503</v>
      </c>
      <c r="D170" s="547" t="s">
        <v>124</v>
      </c>
      <c r="E170" s="558" t="s">
        <v>124</v>
      </c>
      <c r="F170" s="567" t="s">
        <v>1041</v>
      </c>
      <c r="G170" s="518">
        <v>5</v>
      </c>
      <c r="H170" s="518" t="s">
        <v>124</v>
      </c>
      <c r="I170" s="518" t="s">
        <v>1409</v>
      </c>
    </row>
    <row r="171" spans="1:9">
      <c r="A171" s="532" t="s">
        <v>124</v>
      </c>
      <c r="B171" s="521" t="s">
        <v>124</v>
      </c>
      <c r="C171" s="521" t="s">
        <v>124</v>
      </c>
      <c r="D171" s="547" t="s">
        <v>124</v>
      </c>
      <c r="E171" s="558" t="s">
        <v>124</v>
      </c>
      <c r="F171" s="566" t="s">
        <v>124</v>
      </c>
      <c r="G171" s="518" t="s">
        <v>124</v>
      </c>
      <c r="H171" s="518" t="s">
        <v>124</v>
      </c>
      <c r="I171" s="518" t="s">
        <v>1409</v>
      </c>
    </row>
    <row r="172" spans="1:9">
      <c r="A172" s="528" t="s">
        <v>124</v>
      </c>
      <c r="B172" s="529" t="s">
        <v>212</v>
      </c>
      <c r="C172" s="521" t="s">
        <v>124</v>
      </c>
      <c r="D172" s="547" t="s">
        <v>124</v>
      </c>
      <c r="E172" s="557" t="s">
        <v>124</v>
      </c>
      <c r="F172" s="566" t="s">
        <v>124</v>
      </c>
      <c r="G172" s="518" t="s">
        <v>124</v>
      </c>
      <c r="H172" s="518" t="s">
        <v>124</v>
      </c>
      <c r="I172" s="531" t="s">
        <v>1409</v>
      </c>
    </row>
    <row r="173" spans="1:9" ht="22.5">
      <c r="A173" s="532" t="s">
        <v>124</v>
      </c>
      <c r="B173" s="521" t="s">
        <v>1505</v>
      </c>
      <c r="C173" s="521" t="s">
        <v>214</v>
      </c>
      <c r="D173" s="547" t="s">
        <v>124</v>
      </c>
      <c r="E173" s="558" t="s">
        <v>124</v>
      </c>
      <c r="F173" s="566" t="s">
        <v>1041</v>
      </c>
      <c r="G173" s="518">
        <v>52</v>
      </c>
      <c r="H173" s="518" t="s">
        <v>124</v>
      </c>
      <c r="I173" s="518" t="s">
        <v>1409</v>
      </c>
    </row>
    <row r="174" spans="1:9">
      <c r="A174" s="532" t="s">
        <v>124</v>
      </c>
      <c r="B174" s="521" t="s">
        <v>124</v>
      </c>
      <c r="C174" s="521" t="s">
        <v>124</v>
      </c>
      <c r="D174" s="547" t="s">
        <v>124</v>
      </c>
      <c r="E174" s="558" t="s">
        <v>124</v>
      </c>
      <c r="F174" s="566" t="s">
        <v>124</v>
      </c>
      <c r="G174" s="518" t="s">
        <v>124</v>
      </c>
      <c r="H174" s="518" t="s">
        <v>124</v>
      </c>
      <c r="I174" s="518" t="s">
        <v>1409</v>
      </c>
    </row>
    <row r="175" spans="1:9">
      <c r="A175" s="532" t="s">
        <v>124</v>
      </c>
      <c r="B175" s="521" t="s">
        <v>1506</v>
      </c>
      <c r="C175" s="521" t="s">
        <v>124</v>
      </c>
      <c r="D175" s="547" t="s">
        <v>124</v>
      </c>
      <c r="E175" s="558" t="s">
        <v>124</v>
      </c>
      <c r="F175" s="566" t="s">
        <v>19</v>
      </c>
      <c r="G175" s="518">
        <v>59</v>
      </c>
      <c r="H175" s="518" t="s">
        <v>124</v>
      </c>
      <c r="I175" s="518" t="s">
        <v>1409</v>
      </c>
    </row>
    <row r="176" spans="1:9">
      <c r="A176" s="528" t="s">
        <v>124</v>
      </c>
      <c r="B176" s="529" t="s">
        <v>219</v>
      </c>
      <c r="C176" s="521" t="s">
        <v>124</v>
      </c>
      <c r="D176" s="547" t="s">
        <v>124</v>
      </c>
      <c r="E176" s="557" t="s">
        <v>124</v>
      </c>
      <c r="F176" s="566" t="s">
        <v>124</v>
      </c>
      <c r="G176" s="518" t="s">
        <v>124</v>
      </c>
      <c r="H176" s="518" t="s">
        <v>124</v>
      </c>
      <c r="I176" s="531" t="s">
        <v>1409</v>
      </c>
    </row>
    <row r="177" spans="1:9" ht="22.5">
      <c r="A177" s="532" t="s">
        <v>124</v>
      </c>
      <c r="B177" s="521" t="s">
        <v>1507</v>
      </c>
      <c r="C177" s="521" t="s">
        <v>214</v>
      </c>
      <c r="D177" s="547" t="s">
        <v>124</v>
      </c>
      <c r="E177" s="558" t="s">
        <v>124</v>
      </c>
      <c r="F177" s="566" t="s">
        <v>1041</v>
      </c>
      <c r="G177" s="518">
        <v>5</v>
      </c>
      <c r="H177" s="518" t="s">
        <v>124</v>
      </c>
      <c r="I177" s="518" t="s">
        <v>1409</v>
      </c>
    </row>
    <row r="178" spans="1:9">
      <c r="A178" s="532" t="s">
        <v>124</v>
      </c>
      <c r="B178" s="521" t="s">
        <v>124</v>
      </c>
      <c r="C178" s="521" t="s">
        <v>124</v>
      </c>
      <c r="D178" s="547" t="s">
        <v>124</v>
      </c>
      <c r="E178" s="558" t="s">
        <v>124</v>
      </c>
      <c r="F178" s="566" t="s">
        <v>124</v>
      </c>
      <c r="G178" s="518" t="s">
        <v>124</v>
      </c>
      <c r="H178" s="518" t="s">
        <v>124</v>
      </c>
      <c r="I178" s="518" t="s">
        <v>124</v>
      </c>
    </row>
    <row r="179" spans="1:9">
      <c r="A179" s="528" t="s">
        <v>124</v>
      </c>
      <c r="B179" s="529" t="s">
        <v>220</v>
      </c>
      <c r="C179" s="521" t="s">
        <v>124</v>
      </c>
      <c r="D179" s="547" t="s">
        <v>124</v>
      </c>
      <c r="E179" s="557" t="s">
        <v>124</v>
      </c>
      <c r="F179" s="566" t="s">
        <v>124</v>
      </c>
      <c r="G179" s="518" t="s">
        <v>124</v>
      </c>
      <c r="H179" s="518" t="s">
        <v>124</v>
      </c>
      <c r="I179" s="531" t="s">
        <v>1409</v>
      </c>
    </row>
    <row r="180" spans="1:9">
      <c r="A180" s="532" t="s">
        <v>124</v>
      </c>
      <c r="B180" s="521" t="s">
        <v>1508</v>
      </c>
      <c r="C180" s="521" t="s">
        <v>1509</v>
      </c>
      <c r="D180" s="547" t="s">
        <v>124</v>
      </c>
      <c r="E180" s="558" t="s">
        <v>124</v>
      </c>
      <c r="F180" s="566" t="s">
        <v>19</v>
      </c>
      <c r="G180" s="518">
        <v>54</v>
      </c>
      <c r="H180" s="518" t="s">
        <v>124</v>
      </c>
      <c r="I180" s="518" t="s">
        <v>1409</v>
      </c>
    </row>
    <row r="181" spans="1:9">
      <c r="A181" s="532" t="s">
        <v>124</v>
      </c>
      <c r="B181" s="521" t="s">
        <v>124</v>
      </c>
      <c r="C181" s="521" t="s">
        <v>124</v>
      </c>
      <c r="D181" s="547" t="s">
        <v>124</v>
      </c>
      <c r="E181" s="558" t="s">
        <v>124</v>
      </c>
      <c r="F181" s="566" t="s">
        <v>124</v>
      </c>
      <c r="G181" s="518" t="s">
        <v>124</v>
      </c>
      <c r="H181" s="518" t="s">
        <v>124</v>
      </c>
      <c r="I181" s="518" t="s">
        <v>1409</v>
      </c>
    </row>
    <row r="182" spans="1:9">
      <c r="A182" s="528" t="s">
        <v>124</v>
      </c>
      <c r="B182" s="529" t="s">
        <v>227</v>
      </c>
      <c r="C182" s="521" t="s">
        <v>124</v>
      </c>
      <c r="D182" s="547" t="s">
        <v>124</v>
      </c>
      <c r="E182" s="557" t="s">
        <v>124</v>
      </c>
      <c r="F182" s="566" t="s">
        <v>124</v>
      </c>
      <c r="G182" s="518" t="s">
        <v>124</v>
      </c>
      <c r="H182" s="518" t="s">
        <v>124</v>
      </c>
      <c r="I182" s="531" t="s">
        <v>1409</v>
      </c>
    </row>
    <row r="183" spans="1:9">
      <c r="A183" s="528" t="s">
        <v>124</v>
      </c>
      <c r="B183" s="516" t="s">
        <v>1510</v>
      </c>
      <c r="C183" s="521" t="s">
        <v>913</v>
      </c>
      <c r="D183" s="547" t="s">
        <v>124</v>
      </c>
      <c r="E183" s="557" t="s">
        <v>124</v>
      </c>
      <c r="F183" s="566" t="s">
        <v>19</v>
      </c>
      <c r="G183" s="518">
        <v>59</v>
      </c>
      <c r="H183" s="518" t="s">
        <v>124</v>
      </c>
      <c r="I183" s="531" t="s">
        <v>124</v>
      </c>
    </row>
    <row r="184" spans="1:9">
      <c r="A184" s="528" t="s">
        <v>124</v>
      </c>
      <c r="B184" s="521" t="s">
        <v>1511</v>
      </c>
      <c r="C184" s="521" t="s">
        <v>913</v>
      </c>
      <c r="D184" s="547" t="s">
        <v>124</v>
      </c>
      <c r="E184" s="557" t="s">
        <v>124</v>
      </c>
      <c r="F184" s="566" t="s">
        <v>19</v>
      </c>
      <c r="G184" s="518">
        <v>3</v>
      </c>
      <c r="H184" s="518" t="s">
        <v>124</v>
      </c>
      <c r="I184" s="531" t="s">
        <v>124</v>
      </c>
    </row>
    <row r="185" spans="1:9">
      <c r="A185" s="532" t="s">
        <v>124</v>
      </c>
      <c r="B185" s="521" t="s">
        <v>124</v>
      </c>
      <c r="C185" s="521" t="s">
        <v>124</v>
      </c>
      <c r="D185" s="547" t="s">
        <v>124</v>
      </c>
      <c r="E185" s="558" t="s">
        <v>124</v>
      </c>
      <c r="F185" s="566" t="s">
        <v>124</v>
      </c>
      <c r="G185" s="518" t="s">
        <v>124</v>
      </c>
      <c r="H185" s="518" t="s">
        <v>124</v>
      </c>
      <c r="I185" s="518" t="s">
        <v>1409</v>
      </c>
    </row>
    <row r="186" spans="1:9">
      <c r="A186" s="528" t="s">
        <v>124</v>
      </c>
      <c r="B186" s="529" t="s">
        <v>60</v>
      </c>
      <c r="C186" s="521" t="s">
        <v>124</v>
      </c>
      <c r="D186" s="547" t="s">
        <v>124</v>
      </c>
      <c r="E186" s="557" t="s">
        <v>124</v>
      </c>
      <c r="F186" s="566" t="s">
        <v>124</v>
      </c>
      <c r="G186" s="518" t="s">
        <v>124</v>
      </c>
      <c r="H186" s="518" t="s">
        <v>124</v>
      </c>
      <c r="I186" s="531" t="s">
        <v>124</v>
      </c>
    </row>
    <row r="187" spans="1:9">
      <c r="A187" s="528" t="s">
        <v>124</v>
      </c>
      <c r="B187" s="529" t="s">
        <v>1512</v>
      </c>
      <c r="C187" s="521" t="s">
        <v>124</v>
      </c>
      <c r="D187" s="547" t="s">
        <v>124</v>
      </c>
      <c r="E187" s="557" t="s">
        <v>124</v>
      </c>
      <c r="F187" s="566" t="s">
        <v>19</v>
      </c>
      <c r="G187" s="518">
        <v>59</v>
      </c>
      <c r="H187" s="518" t="s">
        <v>124</v>
      </c>
      <c r="I187" s="531" t="s">
        <v>124</v>
      </c>
    </row>
    <row r="188" spans="1:9">
      <c r="A188" s="528" t="s">
        <v>124</v>
      </c>
      <c r="B188" s="529" t="s">
        <v>124</v>
      </c>
      <c r="C188" s="521" t="s">
        <v>124</v>
      </c>
      <c r="D188" s="547" t="s">
        <v>124</v>
      </c>
      <c r="E188" s="557" t="s">
        <v>124</v>
      </c>
      <c r="F188" s="566" t="s">
        <v>124</v>
      </c>
      <c r="G188" s="518" t="s">
        <v>124</v>
      </c>
      <c r="H188" s="518" t="s">
        <v>124</v>
      </c>
      <c r="I188" s="531" t="s">
        <v>124</v>
      </c>
    </row>
    <row r="189" spans="1:9">
      <c r="A189" s="528" t="s">
        <v>124</v>
      </c>
      <c r="B189" s="529" t="s">
        <v>230</v>
      </c>
      <c r="C189" s="521" t="s">
        <v>124</v>
      </c>
      <c r="D189" s="547" t="s">
        <v>124</v>
      </c>
      <c r="E189" s="557" t="s">
        <v>124</v>
      </c>
      <c r="F189" s="566" t="s">
        <v>124</v>
      </c>
      <c r="G189" s="518" t="s">
        <v>124</v>
      </c>
      <c r="H189" s="518" t="s">
        <v>124</v>
      </c>
      <c r="I189" s="531" t="s">
        <v>1409</v>
      </c>
    </row>
    <row r="190" spans="1:9" ht="32.25" customHeight="1">
      <c r="A190" s="532" t="s">
        <v>124</v>
      </c>
      <c r="B190" s="521" t="s">
        <v>1513</v>
      </c>
      <c r="C190" s="521" t="s">
        <v>124</v>
      </c>
      <c r="D190" s="547" t="s">
        <v>124</v>
      </c>
      <c r="E190" s="558" t="s">
        <v>124</v>
      </c>
      <c r="F190" s="566" t="s">
        <v>19</v>
      </c>
      <c r="G190" s="518">
        <v>59</v>
      </c>
      <c r="H190" s="518" t="s">
        <v>124</v>
      </c>
      <c r="I190" s="518" t="s">
        <v>1409</v>
      </c>
    </row>
    <row r="191" spans="1:9">
      <c r="A191" s="532" t="s">
        <v>124</v>
      </c>
      <c r="B191" s="521" t="s">
        <v>124</v>
      </c>
      <c r="C191" s="521" t="s">
        <v>124</v>
      </c>
      <c r="D191" s="547" t="s">
        <v>124</v>
      </c>
      <c r="E191" s="558" t="s">
        <v>124</v>
      </c>
      <c r="F191" s="566" t="s">
        <v>124</v>
      </c>
      <c r="G191" s="518" t="s">
        <v>124</v>
      </c>
      <c r="H191" s="518" t="s">
        <v>124</v>
      </c>
      <c r="I191" s="518" t="s">
        <v>1409</v>
      </c>
    </row>
    <row r="192" spans="1:9">
      <c r="A192" s="528" t="s">
        <v>124</v>
      </c>
      <c r="B192" s="529" t="s">
        <v>481</v>
      </c>
      <c r="C192" s="521" t="s">
        <v>124</v>
      </c>
      <c r="D192" s="547" t="s">
        <v>124</v>
      </c>
      <c r="E192" s="557" t="s">
        <v>124</v>
      </c>
      <c r="F192" s="566" t="s">
        <v>124</v>
      </c>
      <c r="G192" s="518" t="s">
        <v>124</v>
      </c>
      <c r="H192" s="518" t="s">
        <v>124</v>
      </c>
      <c r="I192" s="531" t="s">
        <v>1409</v>
      </c>
    </row>
    <row r="193" spans="1:9" ht="35.25" customHeight="1">
      <c r="A193" s="532" t="s">
        <v>124</v>
      </c>
      <c r="B193" s="523" t="s">
        <v>1514</v>
      </c>
      <c r="C193" s="521" t="s">
        <v>124</v>
      </c>
      <c r="D193" s="547" t="s">
        <v>124</v>
      </c>
      <c r="E193" s="558" t="s">
        <v>124</v>
      </c>
      <c r="F193" s="566" t="s">
        <v>19</v>
      </c>
      <c r="G193" s="518">
        <v>59</v>
      </c>
      <c r="H193" s="518" t="s">
        <v>124</v>
      </c>
      <c r="I193" s="518" t="s">
        <v>1409</v>
      </c>
    </row>
    <row r="194" spans="1:9">
      <c r="A194" s="532" t="s">
        <v>124</v>
      </c>
      <c r="B194" s="521" t="s">
        <v>124</v>
      </c>
      <c r="C194" s="521" t="s">
        <v>124</v>
      </c>
      <c r="D194" s="547" t="s">
        <v>124</v>
      </c>
      <c r="E194" s="558" t="s">
        <v>124</v>
      </c>
      <c r="F194" s="566" t="s">
        <v>124</v>
      </c>
      <c r="G194" s="518" t="s">
        <v>124</v>
      </c>
      <c r="H194" s="518" t="s">
        <v>124</v>
      </c>
      <c r="I194" s="518" t="s">
        <v>1409</v>
      </c>
    </row>
    <row r="195" spans="1:9">
      <c r="A195" s="528" t="s">
        <v>124</v>
      </c>
      <c r="B195" s="529" t="s">
        <v>65</v>
      </c>
      <c r="C195" s="521" t="s">
        <v>124</v>
      </c>
      <c r="D195" s="547" t="s">
        <v>124</v>
      </c>
      <c r="E195" s="557" t="s">
        <v>124</v>
      </c>
      <c r="F195" s="566" t="s">
        <v>124</v>
      </c>
      <c r="G195" s="518" t="s">
        <v>124</v>
      </c>
      <c r="H195" s="518" t="s">
        <v>124</v>
      </c>
      <c r="I195" s="531" t="s">
        <v>1409</v>
      </c>
    </row>
    <row r="196" spans="1:9" ht="15.75" customHeight="1">
      <c r="A196" s="532" t="s">
        <v>124</v>
      </c>
      <c r="B196" s="521" t="s">
        <v>1515</v>
      </c>
      <c r="C196" s="521" t="s">
        <v>1516</v>
      </c>
      <c r="D196" s="547" t="s">
        <v>17</v>
      </c>
      <c r="E196" s="558" t="s">
        <v>124</v>
      </c>
      <c r="F196" s="566" t="s">
        <v>427</v>
      </c>
      <c r="G196" s="518">
        <v>34</v>
      </c>
      <c r="H196" s="518" t="s">
        <v>124</v>
      </c>
      <c r="I196" s="518" t="s">
        <v>1409</v>
      </c>
    </row>
    <row r="197" spans="1:9">
      <c r="A197" s="532" t="s">
        <v>124</v>
      </c>
      <c r="B197" s="521" t="s">
        <v>124</v>
      </c>
      <c r="C197" s="521" t="s">
        <v>124</v>
      </c>
      <c r="D197" s="547" t="s">
        <v>124</v>
      </c>
      <c r="E197" s="558" t="s">
        <v>124</v>
      </c>
      <c r="F197" s="566" t="s">
        <v>124</v>
      </c>
      <c r="G197" s="518" t="s">
        <v>124</v>
      </c>
      <c r="H197" s="518" t="s">
        <v>124</v>
      </c>
      <c r="I197" s="518" t="s">
        <v>124</v>
      </c>
    </row>
    <row r="198" spans="1:9" ht="15.75">
      <c r="A198" s="533" t="s">
        <v>91</v>
      </c>
      <c r="B198" s="534" t="s">
        <v>124</v>
      </c>
      <c r="C198" s="535" t="s">
        <v>124</v>
      </c>
      <c r="D198" s="550" t="s">
        <v>124</v>
      </c>
      <c r="E198" s="560" t="s">
        <v>124</v>
      </c>
      <c r="F198" s="571" t="s">
        <v>124</v>
      </c>
      <c r="G198" s="536" t="s">
        <v>124</v>
      </c>
      <c r="H198" s="536" t="s">
        <v>124</v>
      </c>
      <c r="I198" s="518" t="s">
        <v>124</v>
      </c>
    </row>
    <row r="199" spans="1:9" ht="15.75">
      <c r="A199" s="524" t="s">
        <v>247</v>
      </c>
      <c r="B199" s="526" t="s">
        <v>124</v>
      </c>
      <c r="C199" s="526" t="s">
        <v>124</v>
      </c>
      <c r="D199" s="548" t="s">
        <v>124</v>
      </c>
      <c r="E199" s="556" t="s">
        <v>124</v>
      </c>
      <c r="F199" s="570" t="s">
        <v>124</v>
      </c>
      <c r="G199" s="527" t="s">
        <v>124</v>
      </c>
      <c r="H199" s="527" t="s">
        <v>124</v>
      </c>
      <c r="I199" s="518" t="s">
        <v>124</v>
      </c>
    </row>
    <row r="200" spans="1:9">
      <c r="A200" s="528" t="s">
        <v>124</v>
      </c>
      <c r="B200" s="529" t="s">
        <v>97</v>
      </c>
      <c r="C200" s="521" t="s">
        <v>124</v>
      </c>
      <c r="D200" s="547" t="s">
        <v>124</v>
      </c>
      <c r="E200" s="557" t="s">
        <v>124</v>
      </c>
      <c r="F200" s="566" t="s">
        <v>124</v>
      </c>
      <c r="G200" s="518" t="s">
        <v>124</v>
      </c>
      <c r="H200" s="518" t="s">
        <v>124</v>
      </c>
      <c r="I200" s="518" t="s">
        <v>1409</v>
      </c>
    </row>
    <row r="201" spans="1:9" ht="33.75">
      <c r="A201" s="532" t="s">
        <v>124</v>
      </c>
      <c r="B201" s="521" t="s">
        <v>1517</v>
      </c>
      <c r="C201" s="521" t="s">
        <v>1518</v>
      </c>
      <c r="D201" s="547" t="s">
        <v>1491</v>
      </c>
      <c r="E201" s="558" t="s">
        <v>124</v>
      </c>
      <c r="F201" s="566" t="s">
        <v>19</v>
      </c>
      <c r="G201" s="518">
        <v>29</v>
      </c>
      <c r="H201" s="518" t="s">
        <v>124</v>
      </c>
      <c r="I201" s="518" t="s">
        <v>1409</v>
      </c>
    </row>
    <row r="202" spans="1:9" ht="22.5">
      <c r="A202" s="532" t="s">
        <v>124</v>
      </c>
      <c r="B202" s="521" t="s">
        <v>1519</v>
      </c>
      <c r="C202" s="521" t="s">
        <v>1493</v>
      </c>
      <c r="D202" s="547" t="s">
        <v>17</v>
      </c>
      <c r="E202" s="558" t="s">
        <v>124</v>
      </c>
      <c r="F202" s="566" t="s">
        <v>19</v>
      </c>
      <c r="G202" s="518">
        <v>57</v>
      </c>
      <c r="H202" s="518" t="s">
        <v>124</v>
      </c>
      <c r="I202" s="518" t="s">
        <v>1409</v>
      </c>
    </row>
    <row r="203" spans="1:9">
      <c r="A203" s="532" t="s">
        <v>124</v>
      </c>
      <c r="B203" s="521" t="s">
        <v>124</v>
      </c>
      <c r="C203" s="521" t="s">
        <v>124</v>
      </c>
      <c r="D203" s="547" t="s">
        <v>124</v>
      </c>
      <c r="E203" s="558" t="s">
        <v>124</v>
      </c>
      <c r="F203" s="566" t="s">
        <v>124</v>
      </c>
      <c r="G203" s="518" t="s">
        <v>124</v>
      </c>
      <c r="H203" s="518" t="s">
        <v>124</v>
      </c>
      <c r="I203" s="518" t="s">
        <v>1409</v>
      </c>
    </row>
    <row r="204" spans="1:9">
      <c r="A204" s="528" t="s">
        <v>124</v>
      </c>
      <c r="B204" s="529" t="s">
        <v>28</v>
      </c>
      <c r="C204" s="521" t="s">
        <v>124</v>
      </c>
      <c r="D204" s="547" t="s">
        <v>124</v>
      </c>
      <c r="E204" s="557" t="s">
        <v>124</v>
      </c>
      <c r="F204" s="566" t="s">
        <v>124</v>
      </c>
      <c r="G204" s="518" t="s">
        <v>124</v>
      </c>
      <c r="H204" s="518" t="s">
        <v>124</v>
      </c>
      <c r="I204" s="518" t="s">
        <v>1409</v>
      </c>
    </row>
    <row r="205" spans="1:9" ht="22.5">
      <c r="A205" s="532" t="s">
        <v>124</v>
      </c>
      <c r="B205" s="521" t="s">
        <v>1520</v>
      </c>
      <c r="C205" s="521" t="s">
        <v>1521</v>
      </c>
      <c r="D205" s="547" t="s">
        <v>210</v>
      </c>
      <c r="E205" s="558" t="s">
        <v>124</v>
      </c>
      <c r="F205" s="566" t="s">
        <v>19</v>
      </c>
      <c r="G205" s="518">
        <v>1</v>
      </c>
      <c r="H205" s="518" t="s">
        <v>124</v>
      </c>
      <c r="I205" s="518" t="s">
        <v>1409</v>
      </c>
    </row>
    <row r="206" spans="1:9">
      <c r="A206" s="532" t="s">
        <v>124</v>
      </c>
      <c r="B206" s="521" t="s">
        <v>124</v>
      </c>
      <c r="C206" s="521" t="s">
        <v>124</v>
      </c>
      <c r="D206" s="547" t="s">
        <v>124</v>
      </c>
      <c r="E206" s="558" t="s">
        <v>124</v>
      </c>
      <c r="F206" s="566" t="s">
        <v>124</v>
      </c>
      <c r="G206" s="518" t="s">
        <v>124</v>
      </c>
      <c r="H206" s="518" t="s">
        <v>124</v>
      </c>
      <c r="I206" s="518" t="s">
        <v>1409</v>
      </c>
    </row>
    <row r="207" spans="1:9">
      <c r="A207" s="528" t="s">
        <v>124</v>
      </c>
      <c r="B207" s="529" t="s">
        <v>250</v>
      </c>
      <c r="C207" s="521" t="s">
        <v>124</v>
      </c>
      <c r="D207" s="547" t="s">
        <v>124</v>
      </c>
      <c r="E207" s="557" t="s">
        <v>124</v>
      </c>
      <c r="F207" s="566" t="s">
        <v>124</v>
      </c>
      <c r="G207" s="518" t="s">
        <v>124</v>
      </c>
      <c r="H207" s="518" t="s">
        <v>124</v>
      </c>
      <c r="I207" s="518" t="s">
        <v>1409</v>
      </c>
    </row>
    <row r="208" spans="1:9">
      <c r="A208" s="532" t="s">
        <v>124</v>
      </c>
      <c r="B208" s="521" t="s">
        <v>1522</v>
      </c>
      <c r="C208" s="521" t="s">
        <v>252</v>
      </c>
      <c r="D208" s="547" t="s">
        <v>124</v>
      </c>
      <c r="E208" s="558" t="s">
        <v>124</v>
      </c>
      <c r="F208" s="566" t="s">
        <v>124</v>
      </c>
      <c r="G208" s="518">
        <v>58</v>
      </c>
      <c r="H208" s="518" t="s">
        <v>124</v>
      </c>
      <c r="I208" s="518" t="s">
        <v>1409</v>
      </c>
    </row>
    <row r="209" spans="1:9">
      <c r="A209" s="532" t="s">
        <v>124</v>
      </c>
      <c r="B209" s="521" t="s">
        <v>124</v>
      </c>
      <c r="C209" s="521" t="s">
        <v>124</v>
      </c>
      <c r="D209" s="547" t="s">
        <v>124</v>
      </c>
      <c r="E209" s="558" t="s">
        <v>124</v>
      </c>
      <c r="F209" s="566" t="s">
        <v>124</v>
      </c>
      <c r="G209" s="518" t="s">
        <v>124</v>
      </c>
      <c r="H209" s="518" t="s">
        <v>124</v>
      </c>
      <c r="I209" s="518" t="s">
        <v>1409</v>
      </c>
    </row>
    <row r="210" spans="1:9">
      <c r="A210" s="528" t="s">
        <v>124</v>
      </c>
      <c r="B210" s="529" t="s">
        <v>260</v>
      </c>
      <c r="C210" s="521" t="s">
        <v>124</v>
      </c>
      <c r="D210" s="547" t="s">
        <v>124</v>
      </c>
      <c r="E210" s="557" t="s">
        <v>124</v>
      </c>
      <c r="F210" s="566" t="s">
        <v>124</v>
      </c>
      <c r="G210" s="518" t="s">
        <v>124</v>
      </c>
      <c r="H210" s="518" t="s">
        <v>124</v>
      </c>
      <c r="I210" s="518" t="s">
        <v>1409</v>
      </c>
    </row>
    <row r="211" spans="1:9" ht="22.5">
      <c r="A211" s="532" t="s">
        <v>124</v>
      </c>
      <c r="B211" s="521" t="s">
        <v>1523</v>
      </c>
      <c r="C211" s="521" t="s">
        <v>1524</v>
      </c>
      <c r="D211" s="547" t="s">
        <v>124</v>
      </c>
      <c r="E211" s="558" t="s">
        <v>124</v>
      </c>
      <c r="F211" s="566" t="s">
        <v>371</v>
      </c>
      <c r="G211" s="518">
        <v>4</v>
      </c>
      <c r="H211" s="518" t="s">
        <v>124</v>
      </c>
      <c r="I211" s="518" t="s">
        <v>1409</v>
      </c>
    </row>
    <row r="212" spans="1:9">
      <c r="A212" s="532" t="s">
        <v>124</v>
      </c>
      <c r="B212" s="521" t="s">
        <v>124</v>
      </c>
      <c r="C212" s="521" t="s">
        <v>124</v>
      </c>
      <c r="D212" s="547" t="s">
        <v>124</v>
      </c>
      <c r="E212" s="558" t="s">
        <v>124</v>
      </c>
      <c r="F212" s="566" t="s">
        <v>124</v>
      </c>
      <c r="G212" s="518" t="s">
        <v>124</v>
      </c>
      <c r="H212" s="518" t="s">
        <v>124</v>
      </c>
      <c r="I212" s="518" t="s">
        <v>1409</v>
      </c>
    </row>
    <row r="213" spans="1:9">
      <c r="A213" s="528" t="s">
        <v>124</v>
      </c>
      <c r="B213" s="529" t="s">
        <v>44</v>
      </c>
      <c r="C213" s="521" t="s">
        <v>124</v>
      </c>
      <c r="D213" s="547" t="s">
        <v>124</v>
      </c>
      <c r="E213" s="557" t="s">
        <v>124</v>
      </c>
      <c r="F213" s="566" t="s">
        <v>124</v>
      </c>
      <c r="G213" s="518" t="s">
        <v>124</v>
      </c>
      <c r="H213" s="518" t="s">
        <v>124</v>
      </c>
      <c r="I213" s="518" t="s">
        <v>1409</v>
      </c>
    </row>
    <row r="214" spans="1:9">
      <c r="A214" s="532" t="s">
        <v>124</v>
      </c>
      <c r="B214" s="523" t="s">
        <v>1525</v>
      </c>
      <c r="C214" s="518" t="s">
        <v>1526</v>
      </c>
      <c r="D214" s="547" t="s">
        <v>124</v>
      </c>
      <c r="E214" s="558" t="s">
        <v>124</v>
      </c>
      <c r="F214" s="566" t="s">
        <v>857</v>
      </c>
      <c r="G214" s="518">
        <v>10</v>
      </c>
      <c r="H214" s="518" t="s">
        <v>124</v>
      </c>
      <c r="I214" s="518" t="s">
        <v>1409</v>
      </c>
    </row>
    <row r="215" spans="1:9">
      <c r="A215" s="532" t="s">
        <v>124</v>
      </c>
      <c r="B215" s="521" t="s">
        <v>124</v>
      </c>
      <c r="C215" s="521" t="s">
        <v>124</v>
      </c>
      <c r="D215" s="547" t="s">
        <v>124</v>
      </c>
      <c r="E215" s="558" t="s">
        <v>124</v>
      </c>
      <c r="F215" s="566" t="s">
        <v>124</v>
      </c>
      <c r="G215" s="518" t="s">
        <v>124</v>
      </c>
      <c r="H215" s="518" t="s">
        <v>124</v>
      </c>
      <c r="I215" s="518" t="s">
        <v>1409</v>
      </c>
    </row>
    <row r="216" spans="1:9">
      <c r="A216" s="528" t="s">
        <v>124</v>
      </c>
      <c r="B216" s="529" t="s">
        <v>50</v>
      </c>
      <c r="C216" s="521" t="s">
        <v>124</v>
      </c>
      <c r="D216" s="547" t="s">
        <v>124</v>
      </c>
      <c r="E216" s="557" t="s">
        <v>124</v>
      </c>
      <c r="F216" s="566" t="s">
        <v>124</v>
      </c>
      <c r="G216" s="518" t="s">
        <v>124</v>
      </c>
      <c r="H216" s="518" t="s">
        <v>124</v>
      </c>
      <c r="I216" s="518" t="s">
        <v>1409</v>
      </c>
    </row>
    <row r="217" spans="1:9" ht="33.75">
      <c r="A217" s="532" t="s">
        <v>124</v>
      </c>
      <c r="B217" s="523" t="s">
        <v>1527</v>
      </c>
      <c r="C217" s="523" t="s">
        <v>1528</v>
      </c>
      <c r="D217" s="547" t="s">
        <v>124</v>
      </c>
      <c r="E217" s="558" t="s">
        <v>124</v>
      </c>
      <c r="F217" s="566" t="s">
        <v>1529</v>
      </c>
      <c r="G217" s="518">
        <v>10</v>
      </c>
      <c r="H217" s="518" t="s">
        <v>124</v>
      </c>
      <c r="I217" s="518" t="s">
        <v>1409</v>
      </c>
    </row>
    <row r="218" spans="1:9">
      <c r="A218" s="532" t="s">
        <v>124</v>
      </c>
      <c r="B218" s="521" t="s">
        <v>124</v>
      </c>
      <c r="C218" s="521" t="s">
        <v>124</v>
      </c>
      <c r="D218" s="547" t="s">
        <v>124</v>
      </c>
      <c r="E218" s="558" t="s">
        <v>124</v>
      </c>
      <c r="F218" s="566" t="s">
        <v>124</v>
      </c>
      <c r="G218" s="518" t="s">
        <v>124</v>
      </c>
      <c r="H218" s="518" t="s">
        <v>124</v>
      </c>
      <c r="I218" s="518" t="s">
        <v>124</v>
      </c>
    </row>
    <row r="219" spans="1:9">
      <c r="A219" s="528" t="s">
        <v>124</v>
      </c>
      <c r="B219" s="529" t="s">
        <v>203</v>
      </c>
      <c r="C219" s="521" t="s">
        <v>124</v>
      </c>
      <c r="D219" s="547" t="s">
        <v>124</v>
      </c>
      <c r="E219" s="557" t="s">
        <v>124</v>
      </c>
      <c r="F219" s="566" t="s">
        <v>124</v>
      </c>
      <c r="G219" s="518" t="s">
        <v>124</v>
      </c>
      <c r="H219" s="518" t="s">
        <v>124</v>
      </c>
      <c r="I219" s="518" t="s">
        <v>1409</v>
      </c>
    </row>
    <row r="220" spans="1:9" ht="22.5">
      <c r="A220" s="532" t="s">
        <v>124</v>
      </c>
      <c r="B220" s="521" t="s">
        <v>1530</v>
      </c>
      <c r="C220" s="521" t="s">
        <v>1503</v>
      </c>
      <c r="D220" s="547" t="s">
        <v>124</v>
      </c>
      <c r="E220" s="558" t="s">
        <v>124</v>
      </c>
      <c r="F220" s="566" t="s">
        <v>1041</v>
      </c>
      <c r="G220" s="518">
        <v>57</v>
      </c>
      <c r="H220" s="518" t="s">
        <v>124</v>
      </c>
      <c r="I220" s="518" t="s">
        <v>1409</v>
      </c>
    </row>
    <row r="221" spans="1:9">
      <c r="A221" s="532" t="s">
        <v>124</v>
      </c>
      <c r="B221" s="521" t="s">
        <v>124</v>
      </c>
      <c r="C221" s="521" t="s">
        <v>124</v>
      </c>
      <c r="D221" s="547" t="s">
        <v>124</v>
      </c>
      <c r="E221" s="558" t="s">
        <v>124</v>
      </c>
      <c r="F221" s="566" t="s">
        <v>124</v>
      </c>
      <c r="G221" s="518" t="s">
        <v>124</v>
      </c>
      <c r="H221" s="518" t="s">
        <v>124</v>
      </c>
      <c r="I221" s="518" t="s">
        <v>1409</v>
      </c>
    </row>
    <row r="222" spans="1:9">
      <c r="A222" s="528" t="s">
        <v>124</v>
      </c>
      <c r="B222" s="529" t="s">
        <v>207</v>
      </c>
      <c r="C222" s="521" t="s">
        <v>124</v>
      </c>
      <c r="D222" s="547" t="s">
        <v>124</v>
      </c>
      <c r="E222" s="557" t="s">
        <v>124</v>
      </c>
      <c r="F222" s="566" t="s">
        <v>124</v>
      </c>
      <c r="G222" s="518" t="s">
        <v>124</v>
      </c>
      <c r="H222" s="518" t="s">
        <v>124</v>
      </c>
      <c r="I222" s="518" t="s">
        <v>1409</v>
      </c>
    </row>
    <row r="223" spans="1:9" ht="22.5">
      <c r="A223" s="532" t="s">
        <v>124</v>
      </c>
      <c r="B223" s="521" t="s">
        <v>1531</v>
      </c>
      <c r="C223" s="523" t="s">
        <v>1503</v>
      </c>
      <c r="D223" s="547" t="s">
        <v>124</v>
      </c>
      <c r="E223" s="558" t="s">
        <v>124</v>
      </c>
      <c r="F223" s="566" t="s">
        <v>1041</v>
      </c>
      <c r="G223" s="518">
        <v>1</v>
      </c>
      <c r="H223" s="518" t="s">
        <v>124</v>
      </c>
      <c r="I223" s="518" t="s">
        <v>1409</v>
      </c>
    </row>
    <row r="224" spans="1:9">
      <c r="A224" s="532" t="s">
        <v>124</v>
      </c>
      <c r="B224" s="521" t="s">
        <v>124</v>
      </c>
      <c r="C224" s="521" t="s">
        <v>124</v>
      </c>
      <c r="D224" s="547" t="s">
        <v>124</v>
      </c>
      <c r="E224" s="558" t="s">
        <v>124</v>
      </c>
      <c r="F224" s="566" t="s">
        <v>124</v>
      </c>
      <c r="G224" s="518" t="s">
        <v>124</v>
      </c>
      <c r="H224" s="518" t="s">
        <v>124</v>
      </c>
      <c r="I224" s="518" t="s">
        <v>1409</v>
      </c>
    </row>
    <row r="225" spans="1:9">
      <c r="A225" s="528" t="s">
        <v>124</v>
      </c>
      <c r="B225" s="529" t="s">
        <v>212</v>
      </c>
      <c r="C225" s="521" t="s">
        <v>124</v>
      </c>
      <c r="D225" s="547" t="s">
        <v>124</v>
      </c>
      <c r="E225" s="557" t="s">
        <v>124</v>
      </c>
      <c r="F225" s="566" t="s">
        <v>124</v>
      </c>
      <c r="G225" s="518" t="s">
        <v>124</v>
      </c>
      <c r="H225" s="518" t="s">
        <v>124</v>
      </c>
      <c r="I225" s="518" t="s">
        <v>1409</v>
      </c>
    </row>
    <row r="226" spans="1:9" ht="22.5">
      <c r="A226" s="532" t="s">
        <v>124</v>
      </c>
      <c r="B226" s="521" t="s">
        <v>1532</v>
      </c>
      <c r="C226" s="521" t="s">
        <v>1533</v>
      </c>
      <c r="D226" s="547" t="s">
        <v>124</v>
      </c>
      <c r="E226" s="558" t="s">
        <v>124</v>
      </c>
      <c r="F226" s="566" t="s">
        <v>1041</v>
      </c>
      <c r="G226" s="518">
        <v>54</v>
      </c>
      <c r="H226" s="518" t="s">
        <v>124</v>
      </c>
      <c r="I226" s="518" t="s">
        <v>1409</v>
      </c>
    </row>
    <row r="227" spans="1:9">
      <c r="A227" s="532" t="s">
        <v>124</v>
      </c>
      <c r="B227" s="521" t="s">
        <v>124</v>
      </c>
      <c r="C227" s="521" t="s">
        <v>124</v>
      </c>
      <c r="D227" s="547" t="s">
        <v>124</v>
      </c>
      <c r="E227" s="558" t="s">
        <v>124</v>
      </c>
      <c r="F227" s="566" t="s">
        <v>124</v>
      </c>
      <c r="G227" s="518" t="s">
        <v>124</v>
      </c>
      <c r="H227" s="518" t="s">
        <v>124</v>
      </c>
      <c r="I227" s="518" t="s">
        <v>1409</v>
      </c>
    </row>
    <row r="228" spans="1:9">
      <c r="A228" s="528" t="s">
        <v>124</v>
      </c>
      <c r="B228" s="529" t="s">
        <v>219</v>
      </c>
      <c r="C228" s="521" t="s">
        <v>124</v>
      </c>
      <c r="D228" s="547" t="s">
        <v>124</v>
      </c>
      <c r="E228" s="557" t="s">
        <v>124</v>
      </c>
      <c r="F228" s="566" t="s">
        <v>124</v>
      </c>
      <c r="G228" s="518" t="s">
        <v>124</v>
      </c>
      <c r="H228" s="518" t="s">
        <v>124</v>
      </c>
      <c r="I228" s="518" t="s">
        <v>1409</v>
      </c>
    </row>
    <row r="229" spans="1:9" ht="22.5">
      <c r="A229" s="532" t="s">
        <v>124</v>
      </c>
      <c r="B229" s="521" t="s">
        <v>1534</v>
      </c>
      <c r="C229" s="521" t="s">
        <v>1533</v>
      </c>
      <c r="D229" s="547" t="s">
        <v>124</v>
      </c>
      <c r="E229" s="558" t="s">
        <v>124</v>
      </c>
      <c r="F229" s="566" t="s">
        <v>1041</v>
      </c>
      <c r="G229" s="518">
        <v>1</v>
      </c>
      <c r="H229" s="518" t="s">
        <v>124</v>
      </c>
      <c r="I229" s="518" t="s">
        <v>1409</v>
      </c>
    </row>
    <row r="230" spans="1:9">
      <c r="A230" s="532" t="s">
        <v>124</v>
      </c>
      <c r="B230" s="521" t="s">
        <v>124</v>
      </c>
      <c r="C230" s="521" t="s">
        <v>124</v>
      </c>
      <c r="D230" s="547" t="s">
        <v>124</v>
      </c>
      <c r="E230" s="558" t="s">
        <v>124</v>
      </c>
      <c r="F230" s="566" t="s">
        <v>124</v>
      </c>
      <c r="G230" s="518" t="s">
        <v>124</v>
      </c>
      <c r="H230" s="518" t="s">
        <v>124</v>
      </c>
      <c r="I230" s="518" t="s">
        <v>124</v>
      </c>
    </row>
    <row r="231" spans="1:9">
      <c r="A231" s="528" t="s">
        <v>124</v>
      </c>
      <c r="B231" s="529" t="s">
        <v>220</v>
      </c>
      <c r="C231" s="521" t="s">
        <v>124</v>
      </c>
      <c r="D231" s="547" t="s">
        <v>124</v>
      </c>
      <c r="E231" s="557" t="s">
        <v>124</v>
      </c>
      <c r="F231" s="566" t="s">
        <v>124</v>
      </c>
      <c r="G231" s="518" t="s">
        <v>124</v>
      </c>
      <c r="H231" s="518" t="s">
        <v>124</v>
      </c>
      <c r="I231" s="518" t="s">
        <v>1409</v>
      </c>
    </row>
    <row r="232" spans="1:9">
      <c r="A232" s="532" t="s">
        <v>124</v>
      </c>
      <c r="B232" s="521" t="s">
        <v>1535</v>
      </c>
      <c r="C232" s="521" t="s">
        <v>478</v>
      </c>
      <c r="D232" s="547" t="s">
        <v>124</v>
      </c>
      <c r="E232" s="558" t="s">
        <v>124</v>
      </c>
      <c r="F232" s="566" t="s">
        <v>1041</v>
      </c>
      <c r="G232" s="518">
        <v>54</v>
      </c>
      <c r="H232" s="518" t="s">
        <v>124</v>
      </c>
      <c r="I232" s="518" t="s">
        <v>1409</v>
      </c>
    </row>
    <row r="233" spans="1:9">
      <c r="A233" s="532" t="s">
        <v>124</v>
      </c>
      <c r="B233" s="521" t="s">
        <v>124</v>
      </c>
      <c r="C233" s="521" t="s">
        <v>124</v>
      </c>
      <c r="D233" s="547" t="s">
        <v>124</v>
      </c>
      <c r="E233" s="558" t="s">
        <v>124</v>
      </c>
      <c r="F233" s="566" t="s">
        <v>124</v>
      </c>
      <c r="G233" s="518" t="s">
        <v>124</v>
      </c>
      <c r="H233" s="518" t="s">
        <v>124</v>
      </c>
      <c r="I233" s="518" t="s">
        <v>1409</v>
      </c>
    </row>
    <row r="234" spans="1:9">
      <c r="A234" s="528" t="s">
        <v>124</v>
      </c>
      <c r="B234" s="529" t="s">
        <v>227</v>
      </c>
      <c r="C234" s="521" t="s">
        <v>124</v>
      </c>
      <c r="D234" s="547" t="s">
        <v>124</v>
      </c>
      <c r="E234" s="557" t="s">
        <v>124</v>
      </c>
      <c r="F234" s="566" t="s">
        <v>124</v>
      </c>
      <c r="G234" s="518" t="s">
        <v>124</v>
      </c>
      <c r="H234" s="518" t="s">
        <v>124</v>
      </c>
      <c r="I234" s="518" t="s">
        <v>124</v>
      </c>
    </row>
    <row r="235" spans="1:9">
      <c r="A235" s="528" t="s">
        <v>124</v>
      </c>
      <c r="B235" s="521" t="s">
        <v>1536</v>
      </c>
      <c r="C235" s="521" t="s">
        <v>478</v>
      </c>
      <c r="D235" s="547" t="s">
        <v>124</v>
      </c>
      <c r="E235" s="557" t="s">
        <v>124</v>
      </c>
      <c r="F235" s="566" t="s">
        <v>1041</v>
      </c>
      <c r="G235" s="518">
        <v>1</v>
      </c>
      <c r="H235" s="518" t="s">
        <v>124</v>
      </c>
      <c r="I235" s="518" t="s">
        <v>124</v>
      </c>
    </row>
    <row r="236" spans="1:9">
      <c r="A236" s="528" t="s">
        <v>124</v>
      </c>
      <c r="B236" s="529" t="s">
        <v>124</v>
      </c>
      <c r="C236" s="521" t="s">
        <v>124</v>
      </c>
      <c r="D236" s="547" t="s">
        <v>124</v>
      </c>
      <c r="E236" s="557" t="s">
        <v>124</v>
      </c>
      <c r="F236" s="566" t="s">
        <v>124</v>
      </c>
      <c r="G236" s="518" t="s">
        <v>124</v>
      </c>
      <c r="H236" s="518" t="s">
        <v>124</v>
      </c>
      <c r="I236" s="518" t="s">
        <v>124</v>
      </c>
    </row>
    <row r="237" spans="1:9">
      <c r="A237" s="528" t="s">
        <v>124</v>
      </c>
      <c r="B237" s="529" t="s">
        <v>60</v>
      </c>
      <c r="C237" s="521" t="s">
        <v>124</v>
      </c>
      <c r="D237" s="547" t="s">
        <v>124</v>
      </c>
      <c r="E237" s="557" t="s">
        <v>124</v>
      </c>
      <c r="F237" s="566" t="s">
        <v>124</v>
      </c>
      <c r="G237" s="518" t="s">
        <v>124</v>
      </c>
      <c r="H237" s="518" t="s">
        <v>124</v>
      </c>
      <c r="I237" s="518" t="s">
        <v>1409</v>
      </c>
    </row>
    <row r="238" spans="1:9">
      <c r="A238" s="532" t="s">
        <v>124</v>
      </c>
      <c r="B238" s="521" t="s">
        <v>1512</v>
      </c>
      <c r="C238" s="521" t="s">
        <v>124</v>
      </c>
      <c r="D238" s="547" t="s">
        <v>124</v>
      </c>
      <c r="E238" s="558" t="s">
        <v>124</v>
      </c>
      <c r="F238" s="566" t="s">
        <v>19</v>
      </c>
      <c r="G238" s="518">
        <v>58</v>
      </c>
      <c r="H238" s="518" t="s">
        <v>124</v>
      </c>
      <c r="I238" s="518" t="s">
        <v>1409</v>
      </c>
    </row>
    <row r="239" spans="1:9">
      <c r="A239" s="532" t="s">
        <v>124</v>
      </c>
      <c r="B239" s="521" t="s">
        <v>124</v>
      </c>
      <c r="C239" s="521" t="s">
        <v>124</v>
      </c>
      <c r="D239" s="547" t="s">
        <v>124</v>
      </c>
      <c r="E239" s="558" t="s">
        <v>124</v>
      </c>
      <c r="F239" s="566" t="s">
        <v>124</v>
      </c>
      <c r="G239" s="518" t="s">
        <v>124</v>
      </c>
      <c r="H239" s="518" t="s">
        <v>124</v>
      </c>
      <c r="I239" s="518" t="s">
        <v>1409</v>
      </c>
    </row>
    <row r="240" spans="1:9">
      <c r="A240" s="528" t="s">
        <v>124</v>
      </c>
      <c r="B240" s="529" t="s">
        <v>230</v>
      </c>
      <c r="C240" s="521" t="s">
        <v>124</v>
      </c>
      <c r="D240" s="547" t="s">
        <v>124</v>
      </c>
      <c r="E240" s="557" t="s">
        <v>124</v>
      </c>
      <c r="F240" s="566" t="s">
        <v>124</v>
      </c>
      <c r="G240" s="518" t="s">
        <v>124</v>
      </c>
      <c r="H240" s="518" t="s">
        <v>124</v>
      </c>
      <c r="I240" s="518" t="s">
        <v>1409</v>
      </c>
    </row>
    <row r="241" spans="1:9" ht="33.75">
      <c r="A241" s="532" t="s">
        <v>124</v>
      </c>
      <c r="B241" s="523" t="s">
        <v>1537</v>
      </c>
      <c r="C241" s="521" t="s">
        <v>124</v>
      </c>
      <c r="D241" s="547" t="s">
        <v>124</v>
      </c>
      <c r="E241" s="558" t="s">
        <v>124</v>
      </c>
      <c r="F241" s="566" t="s">
        <v>19</v>
      </c>
      <c r="G241" s="518">
        <v>58</v>
      </c>
      <c r="H241" s="518" t="s">
        <v>124</v>
      </c>
      <c r="I241" s="518" t="s">
        <v>1409</v>
      </c>
    </row>
    <row r="242" spans="1:9">
      <c r="A242" s="532" t="s">
        <v>124</v>
      </c>
      <c r="B242" s="521" t="s">
        <v>124</v>
      </c>
      <c r="C242" s="521" t="s">
        <v>124</v>
      </c>
      <c r="D242" s="547" t="s">
        <v>124</v>
      </c>
      <c r="E242" s="558" t="s">
        <v>124</v>
      </c>
      <c r="F242" s="566" t="s">
        <v>124</v>
      </c>
      <c r="G242" s="518" t="s">
        <v>124</v>
      </c>
      <c r="H242" s="518" t="s">
        <v>124</v>
      </c>
      <c r="I242" s="518" t="s">
        <v>1409</v>
      </c>
    </row>
    <row r="243" spans="1:9">
      <c r="A243" s="528" t="s">
        <v>124</v>
      </c>
      <c r="B243" s="529" t="s">
        <v>481</v>
      </c>
      <c r="C243" s="521" t="s">
        <v>124</v>
      </c>
      <c r="D243" s="547" t="s">
        <v>124</v>
      </c>
      <c r="E243" s="557" t="s">
        <v>124</v>
      </c>
      <c r="F243" s="566" t="s">
        <v>124</v>
      </c>
      <c r="G243" s="518" t="s">
        <v>124</v>
      </c>
      <c r="H243" s="518" t="s">
        <v>124</v>
      </c>
      <c r="I243" s="518" t="s">
        <v>1409</v>
      </c>
    </row>
    <row r="244" spans="1:9" ht="33.75">
      <c r="A244" s="532" t="s">
        <v>124</v>
      </c>
      <c r="B244" s="523" t="s">
        <v>1538</v>
      </c>
      <c r="C244" s="521" t="s">
        <v>124</v>
      </c>
      <c r="D244" s="547" t="s">
        <v>124</v>
      </c>
      <c r="E244" s="558" t="s">
        <v>124</v>
      </c>
      <c r="F244" s="566" t="s">
        <v>19</v>
      </c>
      <c r="G244" s="518">
        <v>58</v>
      </c>
      <c r="H244" s="518" t="s">
        <v>124</v>
      </c>
      <c r="I244" s="518" t="s">
        <v>1409</v>
      </c>
    </row>
    <row r="245" spans="1:9">
      <c r="A245" s="532" t="s">
        <v>124</v>
      </c>
      <c r="B245" s="521" t="s">
        <v>124</v>
      </c>
      <c r="C245" s="521" t="s">
        <v>124</v>
      </c>
      <c r="D245" s="547" t="s">
        <v>124</v>
      </c>
      <c r="E245" s="558" t="s">
        <v>124</v>
      </c>
      <c r="F245" s="566" t="s">
        <v>124</v>
      </c>
      <c r="G245" s="518" t="s">
        <v>124</v>
      </c>
      <c r="H245" s="518" t="s">
        <v>124</v>
      </c>
      <c r="I245" s="518" t="s">
        <v>1409</v>
      </c>
    </row>
    <row r="246" spans="1:9">
      <c r="A246" s="528" t="s">
        <v>124</v>
      </c>
      <c r="B246" s="529" t="s">
        <v>65</v>
      </c>
      <c r="C246" s="521" t="s">
        <v>124</v>
      </c>
      <c r="D246" s="547" t="s">
        <v>17</v>
      </c>
      <c r="E246" s="557" t="s">
        <v>124</v>
      </c>
      <c r="F246" s="566" t="s">
        <v>124</v>
      </c>
      <c r="G246" s="518" t="s">
        <v>124</v>
      </c>
      <c r="H246" s="518" t="s">
        <v>124</v>
      </c>
      <c r="I246" s="518" t="s">
        <v>1409</v>
      </c>
    </row>
    <row r="247" spans="1:9">
      <c r="A247" s="532" t="s">
        <v>124</v>
      </c>
      <c r="B247" s="521" t="s">
        <v>649</v>
      </c>
      <c r="C247" s="521" t="s">
        <v>239</v>
      </c>
      <c r="D247" s="547" t="s">
        <v>17</v>
      </c>
      <c r="E247" s="558" t="s">
        <v>124</v>
      </c>
      <c r="F247" s="566" t="s">
        <v>427</v>
      </c>
      <c r="G247" s="518">
        <v>47</v>
      </c>
      <c r="H247" s="518" t="s">
        <v>124</v>
      </c>
      <c r="I247" s="518" t="s">
        <v>1409</v>
      </c>
    </row>
    <row r="248" spans="1:9">
      <c r="A248" s="532" t="s">
        <v>124</v>
      </c>
      <c r="B248" s="521" t="s">
        <v>124</v>
      </c>
      <c r="C248" s="521" t="s">
        <v>124</v>
      </c>
      <c r="D248" s="547" t="s">
        <v>124</v>
      </c>
      <c r="E248" s="558" t="s">
        <v>124</v>
      </c>
      <c r="F248" s="566" t="s">
        <v>124</v>
      </c>
      <c r="G248" s="518" t="s">
        <v>124</v>
      </c>
      <c r="H248" s="518" t="s">
        <v>124</v>
      </c>
      <c r="I248" s="518" t="s">
        <v>124</v>
      </c>
    </row>
    <row r="249" spans="1:9" ht="15.75">
      <c r="A249" s="533" t="s">
        <v>91</v>
      </c>
      <c r="B249" s="534" t="s">
        <v>124</v>
      </c>
      <c r="C249" s="535" t="s">
        <v>124</v>
      </c>
      <c r="D249" s="550" t="s">
        <v>124</v>
      </c>
      <c r="E249" s="560" t="s">
        <v>124</v>
      </c>
      <c r="F249" s="571" t="s">
        <v>124</v>
      </c>
      <c r="G249" s="536" t="s">
        <v>124</v>
      </c>
      <c r="H249" s="536" t="s">
        <v>124</v>
      </c>
      <c r="I249" s="518" t="s">
        <v>124</v>
      </c>
    </row>
    <row r="250" spans="1:9" ht="15.75">
      <c r="A250" s="524" t="s">
        <v>282</v>
      </c>
      <c r="B250" s="526" t="s">
        <v>124</v>
      </c>
      <c r="C250" s="526" t="s">
        <v>124</v>
      </c>
      <c r="D250" s="548" t="s">
        <v>124</v>
      </c>
      <c r="E250" s="556" t="s">
        <v>124</v>
      </c>
      <c r="F250" s="570" t="s">
        <v>124</v>
      </c>
      <c r="G250" s="527" t="s">
        <v>124</v>
      </c>
      <c r="H250" s="527" t="s">
        <v>124</v>
      </c>
      <c r="I250" s="518" t="s">
        <v>124</v>
      </c>
    </row>
    <row r="251" spans="1:9">
      <c r="A251" s="528" t="s">
        <v>124</v>
      </c>
      <c r="B251" s="529" t="s">
        <v>97</v>
      </c>
      <c r="C251" s="521" t="s">
        <v>124</v>
      </c>
      <c r="D251" s="547" t="s">
        <v>124</v>
      </c>
      <c r="E251" s="557" t="s">
        <v>124</v>
      </c>
      <c r="F251" s="566" t="s">
        <v>124</v>
      </c>
      <c r="G251" s="518" t="s">
        <v>124</v>
      </c>
      <c r="H251" s="518" t="s">
        <v>124</v>
      </c>
      <c r="I251" s="518" t="s">
        <v>1409</v>
      </c>
    </row>
    <row r="252" spans="1:9" ht="33.75">
      <c r="A252" s="532" t="s">
        <v>124</v>
      </c>
      <c r="B252" s="521" t="s">
        <v>1539</v>
      </c>
      <c r="C252" s="521" t="s">
        <v>1540</v>
      </c>
      <c r="D252" s="547" t="s">
        <v>1491</v>
      </c>
      <c r="E252" s="558" t="s">
        <v>124</v>
      </c>
      <c r="F252" s="566" t="s">
        <v>19</v>
      </c>
      <c r="G252" s="518">
        <v>27</v>
      </c>
      <c r="H252" s="518" t="s">
        <v>124</v>
      </c>
      <c r="I252" s="518" t="s">
        <v>1409</v>
      </c>
    </row>
    <row r="253" spans="1:9" ht="22.5">
      <c r="A253" s="532" t="s">
        <v>124</v>
      </c>
      <c r="B253" s="521" t="s">
        <v>1541</v>
      </c>
      <c r="C253" s="521" t="s">
        <v>1493</v>
      </c>
      <c r="D253" s="547" t="s">
        <v>17</v>
      </c>
      <c r="E253" s="558" t="s">
        <v>124</v>
      </c>
      <c r="F253" s="566" t="s">
        <v>19</v>
      </c>
      <c r="G253" s="518">
        <v>50</v>
      </c>
      <c r="H253" s="518" t="s">
        <v>124</v>
      </c>
      <c r="I253" s="518" t="s">
        <v>1409</v>
      </c>
    </row>
    <row r="254" spans="1:9">
      <c r="A254" s="532" t="s">
        <v>124</v>
      </c>
      <c r="B254" s="521" t="s">
        <v>124</v>
      </c>
      <c r="C254" s="521" t="s">
        <v>124</v>
      </c>
      <c r="D254" s="547" t="s">
        <v>124</v>
      </c>
      <c r="E254" s="558" t="s">
        <v>124</v>
      </c>
      <c r="F254" s="566" t="s">
        <v>124</v>
      </c>
      <c r="G254" s="518" t="s">
        <v>124</v>
      </c>
      <c r="H254" s="518" t="s">
        <v>124</v>
      </c>
      <c r="I254" s="518" t="s">
        <v>1409</v>
      </c>
    </row>
    <row r="255" spans="1:9">
      <c r="A255" s="528" t="s">
        <v>124</v>
      </c>
      <c r="B255" s="529" t="s">
        <v>28</v>
      </c>
      <c r="C255" s="521" t="s">
        <v>124</v>
      </c>
      <c r="D255" s="547" t="s">
        <v>124</v>
      </c>
      <c r="E255" s="557" t="s">
        <v>124</v>
      </c>
      <c r="F255" s="566" t="s">
        <v>124</v>
      </c>
      <c r="G255" s="518" t="s">
        <v>124</v>
      </c>
      <c r="H255" s="518" t="s">
        <v>124</v>
      </c>
      <c r="I255" s="518" t="s">
        <v>1409</v>
      </c>
    </row>
    <row r="256" spans="1:9" ht="22.5">
      <c r="A256" s="532" t="s">
        <v>124</v>
      </c>
      <c r="B256" s="521" t="s">
        <v>1542</v>
      </c>
      <c r="C256" s="521" t="s">
        <v>1543</v>
      </c>
      <c r="D256" s="547" t="s">
        <v>210</v>
      </c>
      <c r="E256" s="558" t="s">
        <v>124</v>
      </c>
      <c r="F256" s="566" t="s">
        <v>19</v>
      </c>
      <c r="G256" s="518">
        <v>5</v>
      </c>
      <c r="H256" s="518" t="s">
        <v>124</v>
      </c>
      <c r="I256" s="518" t="s">
        <v>1409</v>
      </c>
    </row>
    <row r="257" spans="1:9">
      <c r="A257" s="532" t="s">
        <v>124</v>
      </c>
      <c r="B257" s="521" t="s">
        <v>124</v>
      </c>
      <c r="C257" s="521" t="s">
        <v>124</v>
      </c>
      <c r="D257" s="547" t="s">
        <v>124</v>
      </c>
      <c r="E257" s="558" t="s">
        <v>124</v>
      </c>
      <c r="F257" s="566" t="s">
        <v>124</v>
      </c>
      <c r="G257" s="518" t="s">
        <v>124</v>
      </c>
      <c r="H257" s="518" t="s">
        <v>124</v>
      </c>
      <c r="I257" s="518" t="s">
        <v>1409</v>
      </c>
    </row>
    <row r="258" spans="1:9">
      <c r="A258" s="528" t="s">
        <v>124</v>
      </c>
      <c r="B258" s="529" t="s">
        <v>285</v>
      </c>
      <c r="C258" s="521" t="s">
        <v>124</v>
      </c>
      <c r="D258" s="547" t="s">
        <v>124</v>
      </c>
      <c r="E258" s="557" t="s">
        <v>124</v>
      </c>
      <c r="F258" s="566" t="s">
        <v>124</v>
      </c>
      <c r="G258" s="518" t="s">
        <v>124</v>
      </c>
      <c r="H258" s="518" t="s">
        <v>124</v>
      </c>
      <c r="I258" s="518" t="s">
        <v>1409</v>
      </c>
    </row>
    <row r="259" spans="1:9" ht="22.5">
      <c r="A259" s="532" t="s">
        <v>124</v>
      </c>
      <c r="B259" s="521" t="s">
        <v>1544</v>
      </c>
      <c r="C259" s="521" t="s">
        <v>1545</v>
      </c>
      <c r="D259" s="547" t="s">
        <v>124</v>
      </c>
      <c r="E259" s="558" t="s">
        <v>124</v>
      </c>
      <c r="F259" s="566" t="s">
        <v>19</v>
      </c>
      <c r="G259" s="518">
        <v>55</v>
      </c>
      <c r="H259" s="518" t="s">
        <v>124</v>
      </c>
      <c r="I259" s="518" t="s">
        <v>1409</v>
      </c>
    </row>
    <row r="260" spans="1:9">
      <c r="A260" s="532" t="s">
        <v>124</v>
      </c>
      <c r="B260" s="521" t="s">
        <v>124</v>
      </c>
      <c r="C260" s="521" t="s">
        <v>124</v>
      </c>
      <c r="D260" s="547" t="s">
        <v>124</v>
      </c>
      <c r="E260" s="558" t="s">
        <v>124</v>
      </c>
      <c r="F260" s="566" t="s">
        <v>124</v>
      </c>
      <c r="G260" s="518" t="s">
        <v>124</v>
      </c>
      <c r="H260" s="518" t="s">
        <v>124</v>
      </c>
      <c r="I260" s="518" t="s">
        <v>1409</v>
      </c>
    </row>
    <row r="261" spans="1:9">
      <c r="A261" s="528" t="s">
        <v>124</v>
      </c>
      <c r="B261" s="529" t="s">
        <v>294</v>
      </c>
      <c r="C261" s="521" t="s">
        <v>124</v>
      </c>
      <c r="D261" s="547" t="s">
        <v>124</v>
      </c>
      <c r="E261" s="557" t="s">
        <v>124</v>
      </c>
      <c r="F261" s="566" t="s">
        <v>124</v>
      </c>
      <c r="G261" s="518" t="s">
        <v>124</v>
      </c>
      <c r="H261" s="518" t="s">
        <v>124</v>
      </c>
      <c r="I261" s="518" t="s">
        <v>1409</v>
      </c>
    </row>
    <row r="262" spans="1:9" ht="22.5">
      <c r="A262" s="532" t="s">
        <v>124</v>
      </c>
      <c r="B262" s="521" t="s">
        <v>1546</v>
      </c>
      <c r="C262" s="521" t="s">
        <v>1547</v>
      </c>
      <c r="D262" s="547" t="s">
        <v>124</v>
      </c>
      <c r="E262" s="558" t="s">
        <v>124</v>
      </c>
      <c r="F262" s="566" t="s">
        <v>371</v>
      </c>
      <c r="G262" s="518">
        <v>6</v>
      </c>
      <c r="H262" s="518" t="s">
        <v>124</v>
      </c>
      <c r="I262" s="518" t="s">
        <v>1409</v>
      </c>
    </row>
    <row r="263" spans="1:9">
      <c r="A263" s="532" t="s">
        <v>124</v>
      </c>
      <c r="B263" s="521" t="s">
        <v>124</v>
      </c>
      <c r="C263" s="521" t="s">
        <v>124</v>
      </c>
      <c r="D263" s="547" t="s">
        <v>124</v>
      </c>
      <c r="E263" s="558" t="s">
        <v>124</v>
      </c>
      <c r="F263" s="566" t="s">
        <v>124</v>
      </c>
      <c r="G263" s="518" t="s">
        <v>124</v>
      </c>
      <c r="H263" s="518" t="s">
        <v>124</v>
      </c>
      <c r="I263" s="518" t="s">
        <v>1409</v>
      </c>
    </row>
    <row r="264" spans="1:9">
      <c r="A264" s="528" t="s">
        <v>124</v>
      </c>
      <c r="B264" s="529" t="s">
        <v>298</v>
      </c>
      <c r="C264" s="521" t="s">
        <v>124</v>
      </c>
      <c r="D264" s="547" t="s">
        <v>124</v>
      </c>
      <c r="E264" s="557" t="s">
        <v>124</v>
      </c>
      <c r="F264" s="566" t="s">
        <v>124</v>
      </c>
      <c r="G264" s="518" t="s">
        <v>124</v>
      </c>
      <c r="H264" s="518" t="s">
        <v>124</v>
      </c>
      <c r="I264" s="518" t="s">
        <v>1409</v>
      </c>
    </row>
    <row r="265" spans="1:9" ht="33.75">
      <c r="A265" s="532" t="s">
        <v>124</v>
      </c>
      <c r="B265" s="521" t="s">
        <v>1548</v>
      </c>
      <c r="C265" s="521" t="s">
        <v>1549</v>
      </c>
      <c r="D265" s="547" t="s">
        <v>124</v>
      </c>
      <c r="E265" s="558">
        <v>7</v>
      </c>
      <c r="F265" s="566" t="s">
        <v>371</v>
      </c>
      <c r="G265" s="518">
        <v>55</v>
      </c>
      <c r="H265" s="518" t="s">
        <v>124</v>
      </c>
      <c r="I265" s="518" t="s">
        <v>1409</v>
      </c>
    </row>
    <row r="266" spans="1:9">
      <c r="A266" s="532" t="s">
        <v>124</v>
      </c>
      <c r="B266" s="521" t="s">
        <v>124</v>
      </c>
      <c r="C266" s="521" t="s">
        <v>124</v>
      </c>
      <c r="D266" s="547" t="s">
        <v>124</v>
      </c>
      <c r="E266" s="558" t="s">
        <v>124</v>
      </c>
      <c r="F266" s="566" t="s">
        <v>124</v>
      </c>
      <c r="G266" s="518" t="s">
        <v>124</v>
      </c>
      <c r="H266" s="518" t="s">
        <v>124</v>
      </c>
      <c r="I266" s="518" t="s">
        <v>1409</v>
      </c>
    </row>
    <row r="267" spans="1:9">
      <c r="A267" s="528" t="s">
        <v>124</v>
      </c>
      <c r="B267" s="539" t="s">
        <v>304</v>
      </c>
      <c r="C267" s="531" t="s">
        <v>124</v>
      </c>
      <c r="D267" s="552" t="s">
        <v>124</v>
      </c>
      <c r="E267" s="561" t="s">
        <v>124</v>
      </c>
      <c r="F267" s="568" t="s">
        <v>124</v>
      </c>
      <c r="G267" s="518" t="s">
        <v>124</v>
      </c>
      <c r="H267" s="518" t="s">
        <v>124</v>
      </c>
      <c r="I267" s="518" t="s">
        <v>1409</v>
      </c>
    </row>
    <row r="268" spans="1:9" ht="22.5">
      <c r="A268" s="532" t="s">
        <v>124</v>
      </c>
      <c r="B268" s="540" t="s">
        <v>1550</v>
      </c>
      <c r="C268" s="540" t="s">
        <v>1551</v>
      </c>
      <c r="D268" s="553" t="s">
        <v>1552</v>
      </c>
      <c r="E268" s="562">
        <v>7</v>
      </c>
      <c r="F268" s="572" t="s">
        <v>19</v>
      </c>
      <c r="G268" s="518">
        <v>54</v>
      </c>
      <c r="H268" s="518" t="s">
        <v>124</v>
      </c>
      <c r="I268" s="518" t="s">
        <v>1409</v>
      </c>
    </row>
    <row r="269" spans="1:9" ht="33.75">
      <c r="A269" s="532" t="s">
        <v>124</v>
      </c>
      <c r="B269" s="541" t="s">
        <v>1553</v>
      </c>
      <c r="C269" s="541" t="s">
        <v>1554</v>
      </c>
      <c r="D269" s="553" t="s">
        <v>1555</v>
      </c>
      <c r="E269" s="562">
        <v>7</v>
      </c>
      <c r="F269" s="572" t="s">
        <v>19</v>
      </c>
      <c r="G269" s="518">
        <v>55</v>
      </c>
      <c r="H269" s="518" t="s">
        <v>124</v>
      </c>
      <c r="I269" s="518" t="s">
        <v>1409</v>
      </c>
    </row>
    <row r="270" spans="1:9">
      <c r="A270" s="532" t="s">
        <v>124</v>
      </c>
      <c r="B270" s="541" t="s">
        <v>124</v>
      </c>
      <c r="C270" s="541" t="s">
        <v>124</v>
      </c>
      <c r="D270" s="553" t="s">
        <v>124</v>
      </c>
      <c r="E270" s="562" t="s">
        <v>124</v>
      </c>
      <c r="F270" s="572" t="s">
        <v>124</v>
      </c>
      <c r="G270" s="518" t="s">
        <v>124</v>
      </c>
      <c r="H270" s="518" t="s">
        <v>124</v>
      </c>
      <c r="I270" s="518" t="s">
        <v>1409</v>
      </c>
    </row>
    <row r="271" spans="1:9">
      <c r="A271" s="528" t="s">
        <v>124</v>
      </c>
      <c r="B271" s="539" t="s">
        <v>308</v>
      </c>
      <c r="C271" s="541" t="s">
        <v>124</v>
      </c>
      <c r="D271" s="553" t="s">
        <v>124</v>
      </c>
      <c r="E271" s="562" t="s">
        <v>124</v>
      </c>
      <c r="F271" s="572" t="s">
        <v>124</v>
      </c>
      <c r="G271" s="518" t="s">
        <v>124</v>
      </c>
      <c r="H271" s="518" t="s">
        <v>124</v>
      </c>
      <c r="I271" s="518" t="s">
        <v>1409</v>
      </c>
    </row>
    <row r="272" spans="1:9" ht="56.25">
      <c r="A272" s="532" t="s">
        <v>124</v>
      </c>
      <c r="B272" s="540" t="s">
        <v>1556</v>
      </c>
      <c r="C272" s="540" t="s">
        <v>1557</v>
      </c>
      <c r="D272" s="551" t="s">
        <v>1558</v>
      </c>
      <c r="E272" s="562">
        <v>7</v>
      </c>
      <c r="F272" s="568" t="s">
        <v>1559</v>
      </c>
      <c r="G272" s="518">
        <v>1</v>
      </c>
      <c r="H272" s="518" t="s">
        <v>124</v>
      </c>
      <c r="I272" s="518" t="s">
        <v>1409</v>
      </c>
    </row>
    <row r="273" spans="1:9">
      <c r="A273" s="532" t="s">
        <v>124</v>
      </c>
      <c r="B273" s="541" t="s">
        <v>124</v>
      </c>
      <c r="C273" s="541" t="s">
        <v>124</v>
      </c>
      <c r="D273" s="553" t="s">
        <v>124</v>
      </c>
      <c r="E273" s="562" t="s">
        <v>124</v>
      </c>
      <c r="F273" s="572" t="s">
        <v>124</v>
      </c>
      <c r="G273" s="518" t="s">
        <v>124</v>
      </c>
      <c r="H273" s="518" t="s">
        <v>124</v>
      </c>
      <c r="I273" s="518" t="s">
        <v>124</v>
      </c>
    </row>
    <row r="274" spans="1:9">
      <c r="A274" s="528" t="s">
        <v>124</v>
      </c>
      <c r="B274" s="539" t="s">
        <v>309</v>
      </c>
      <c r="C274" s="541" t="s">
        <v>124</v>
      </c>
      <c r="D274" s="553" t="s">
        <v>124</v>
      </c>
      <c r="E274" s="561" t="s">
        <v>124</v>
      </c>
      <c r="F274" s="568" t="s">
        <v>124</v>
      </c>
      <c r="G274" s="518" t="s">
        <v>124</v>
      </c>
      <c r="H274" s="518" t="s">
        <v>124</v>
      </c>
      <c r="I274" s="518" t="s">
        <v>1409</v>
      </c>
    </row>
    <row r="275" spans="1:9" ht="22.5">
      <c r="A275" s="532" t="s">
        <v>124</v>
      </c>
      <c r="B275" s="531" t="s">
        <v>1560</v>
      </c>
      <c r="C275" s="541" t="s">
        <v>938</v>
      </c>
      <c r="D275" s="552" t="s">
        <v>124</v>
      </c>
      <c r="E275" s="562">
        <v>7</v>
      </c>
      <c r="F275" s="572" t="s">
        <v>371</v>
      </c>
      <c r="G275" s="518">
        <v>55</v>
      </c>
      <c r="H275" s="518" t="s">
        <v>124</v>
      </c>
      <c r="I275" s="518" t="s">
        <v>1409</v>
      </c>
    </row>
    <row r="276" spans="1:9">
      <c r="A276" s="532" t="s">
        <v>124</v>
      </c>
      <c r="B276" s="521" t="s">
        <v>124</v>
      </c>
      <c r="C276" s="521" t="s">
        <v>124</v>
      </c>
      <c r="D276" s="547" t="s">
        <v>124</v>
      </c>
      <c r="E276" s="558" t="s">
        <v>124</v>
      </c>
      <c r="F276" s="566" t="s">
        <v>124</v>
      </c>
      <c r="G276" s="518" t="s">
        <v>124</v>
      </c>
      <c r="H276" s="518" t="s">
        <v>124</v>
      </c>
      <c r="I276" s="518" t="s">
        <v>1409</v>
      </c>
    </row>
    <row r="277" spans="1:9">
      <c r="A277" s="528" t="s">
        <v>124</v>
      </c>
      <c r="B277" s="529" t="s">
        <v>212</v>
      </c>
      <c r="C277" s="521" t="s">
        <v>124</v>
      </c>
      <c r="D277" s="547" t="s">
        <v>124</v>
      </c>
      <c r="E277" s="557" t="s">
        <v>124</v>
      </c>
      <c r="F277" s="566" t="s">
        <v>124</v>
      </c>
      <c r="G277" s="518" t="s">
        <v>124</v>
      </c>
      <c r="H277" s="518" t="s">
        <v>124</v>
      </c>
      <c r="I277" s="518" t="s">
        <v>1409</v>
      </c>
    </row>
    <row r="278" spans="1:9" ht="22.5">
      <c r="A278" s="532" t="s">
        <v>124</v>
      </c>
      <c r="B278" s="521" t="s">
        <v>1561</v>
      </c>
      <c r="C278" s="521" t="s">
        <v>797</v>
      </c>
      <c r="D278" s="547" t="s">
        <v>124</v>
      </c>
      <c r="E278" s="558" t="s">
        <v>124</v>
      </c>
      <c r="F278" s="566" t="s">
        <v>19</v>
      </c>
      <c r="G278" s="518">
        <v>52</v>
      </c>
      <c r="H278" s="518" t="s">
        <v>124</v>
      </c>
      <c r="I278" s="518" t="s">
        <v>1409</v>
      </c>
    </row>
    <row r="279" spans="1:9">
      <c r="A279" s="532" t="s">
        <v>124</v>
      </c>
      <c r="B279" s="521" t="s">
        <v>124</v>
      </c>
      <c r="C279" s="521" t="s">
        <v>124</v>
      </c>
      <c r="D279" s="547" t="s">
        <v>124</v>
      </c>
      <c r="E279" s="558" t="s">
        <v>124</v>
      </c>
      <c r="F279" s="566" t="s">
        <v>124</v>
      </c>
      <c r="G279" s="518" t="s">
        <v>124</v>
      </c>
      <c r="H279" s="518" t="s">
        <v>124</v>
      </c>
      <c r="I279" s="518" t="s">
        <v>1409</v>
      </c>
    </row>
    <row r="280" spans="1:9">
      <c r="A280" s="528" t="s">
        <v>124</v>
      </c>
      <c r="B280" s="529" t="s">
        <v>219</v>
      </c>
      <c r="C280" s="521" t="s">
        <v>124</v>
      </c>
      <c r="D280" s="547" t="s">
        <v>124</v>
      </c>
      <c r="E280" s="557" t="s">
        <v>124</v>
      </c>
      <c r="F280" s="566" t="s">
        <v>124</v>
      </c>
      <c r="G280" s="518" t="s">
        <v>124</v>
      </c>
      <c r="H280" s="518" t="s">
        <v>124</v>
      </c>
      <c r="I280" s="518" t="s">
        <v>1409</v>
      </c>
    </row>
    <row r="281" spans="1:9" ht="22.5">
      <c r="A281" s="532" t="s">
        <v>124</v>
      </c>
      <c r="B281" s="521" t="s">
        <v>1562</v>
      </c>
      <c r="C281" s="521" t="s">
        <v>799</v>
      </c>
      <c r="D281" s="547" t="s">
        <v>124</v>
      </c>
      <c r="E281" s="558" t="s">
        <v>124</v>
      </c>
      <c r="F281" s="566" t="s">
        <v>19</v>
      </c>
      <c r="G281" s="518">
        <v>3</v>
      </c>
      <c r="H281" s="518" t="s">
        <v>124</v>
      </c>
      <c r="I281" s="518" t="s">
        <v>1409</v>
      </c>
    </row>
    <row r="282" spans="1:9">
      <c r="A282" s="532" t="s">
        <v>124</v>
      </c>
      <c r="B282" s="521" t="s">
        <v>124</v>
      </c>
      <c r="C282" s="521" t="s">
        <v>124</v>
      </c>
      <c r="D282" s="547" t="s">
        <v>124</v>
      </c>
      <c r="E282" s="558" t="s">
        <v>124</v>
      </c>
      <c r="F282" s="566" t="s">
        <v>124</v>
      </c>
      <c r="G282" s="518" t="s">
        <v>124</v>
      </c>
      <c r="H282" s="518" t="s">
        <v>124</v>
      </c>
      <c r="I282" s="518" t="s">
        <v>124</v>
      </c>
    </row>
    <row r="283" spans="1:9">
      <c r="A283" s="528" t="s">
        <v>124</v>
      </c>
      <c r="B283" s="529" t="s">
        <v>220</v>
      </c>
      <c r="C283" s="521" t="s">
        <v>124</v>
      </c>
      <c r="D283" s="547" t="s">
        <v>124</v>
      </c>
      <c r="E283" s="557" t="s">
        <v>124</v>
      </c>
      <c r="F283" s="566" t="s">
        <v>124</v>
      </c>
      <c r="G283" s="518" t="s">
        <v>124</v>
      </c>
      <c r="H283" s="518" t="s">
        <v>124</v>
      </c>
      <c r="I283" s="518" t="s">
        <v>1409</v>
      </c>
    </row>
    <row r="284" spans="1:9">
      <c r="A284" s="532" t="s">
        <v>124</v>
      </c>
      <c r="B284" s="521" t="s">
        <v>498</v>
      </c>
      <c r="C284" s="518" t="s">
        <v>124</v>
      </c>
      <c r="D284" s="547" t="s">
        <v>124</v>
      </c>
      <c r="E284" s="558" t="s">
        <v>124</v>
      </c>
      <c r="F284" s="566" t="s">
        <v>19</v>
      </c>
      <c r="G284" s="518">
        <v>52</v>
      </c>
      <c r="H284" s="518" t="s">
        <v>124</v>
      </c>
      <c r="I284" s="518" t="s">
        <v>1409</v>
      </c>
    </row>
    <row r="285" spans="1:9">
      <c r="A285" s="532" t="s">
        <v>124</v>
      </c>
      <c r="B285" s="521" t="s">
        <v>124</v>
      </c>
      <c r="C285" s="521" t="s">
        <v>124</v>
      </c>
      <c r="D285" s="547" t="s">
        <v>124</v>
      </c>
      <c r="E285" s="558" t="s">
        <v>124</v>
      </c>
      <c r="F285" s="566" t="s">
        <v>124</v>
      </c>
      <c r="G285" s="518" t="s">
        <v>124</v>
      </c>
      <c r="H285" s="518" t="s">
        <v>124</v>
      </c>
      <c r="I285" s="518" t="s">
        <v>1409</v>
      </c>
    </row>
    <row r="286" spans="1:9">
      <c r="A286" s="528" t="s">
        <v>124</v>
      </c>
      <c r="B286" s="529" t="s">
        <v>227</v>
      </c>
      <c r="C286" s="521" t="s">
        <v>124</v>
      </c>
      <c r="D286" s="547" t="s">
        <v>124</v>
      </c>
      <c r="E286" s="557" t="s">
        <v>124</v>
      </c>
      <c r="F286" s="566" t="s">
        <v>124</v>
      </c>
      <c r="G286" s="518" t="s">
        <v>124</v>
      </c>
      <c r="H286" s="518" t="s">
        <v>124</v>
      </c>
      <c r="I286" s="518" t="s">
        <v>1409</v>
      </c>
    </row>
    <row r="287" spans="1:9">
      <c r="A287" s="528" t="s">
        <v>124</v>
      </c>
      <c r="B287" s="521" t="s">
        <v>1563</v>
      </c>
      <c r="C287" s="521" t="s">
        <v>499</v>
      </c>
      <c r="D287" s="547" t="s">
        <v>124</v>
      </c>
      <c r="E287" s="557" t="s">
        <v>124</v>
      </c>
      <c r="F287" s="566" t="s">
        <v>19</v>
      </c>
      <c r="G287" s="518">
        <v>3</v>
      </c>
      <c r="H287" s="518" t="s">
        <v>124</v>
      </c>
      <c r="I287" s="518" t="s">
        <v>124</v>
      </c>
    </row>
    <row r="288" spans="1:9" ht="22.5">
      <c r="A288" s="528" t="s">
        <v>124</v>
      </c>
      <c r="B288" s="521" t="s">
        <v>1276</v>
      </c>
      <c r="C288" s="521" t="s">
        <v>913</v>
      </c>
      <c r="D288" s="547" t="s">
        <v>124</v>
      </c>
      <c r="E288" s="557" t="s">
        <v>124</v>
      </c>
      <c r="F288" s="566" t="s">
        <v>19</v>
      </c>
      <c r="G288" s="518">
        <v>3</v>
      </c>
      <c r="H288" s="518" t="s">
        <v>124</v>
      </c>
      <c r="I288" s="518" t="s">
        <v>124</v>
      </c>
    </row>
    <row r="289" spans="1:9">
      <c r="A289" s="532" t="s">
        <v>124</v>
      </c>
      <c r="B289" s="521" t="s">
        <v>124</v>
      </c>
      <c r="C289" s="521" t="s">
        <v>124</v>
      </c>
      <c r="D289" s="547" t="s">
        <v>124</v>
      </c>
      <c r="E289" s="558" t="s">
        <v>124</v>
      </c>
      <c r="F289" s="566" t="s">
        <v>124</v>
      </c>
      <c r="G289" s="518" t="s">
        <v>124</v>
      </c>
      <c r="H289" s="518" t="s">
        <v>124</v>
      </c>
      <c r="I289" s="518" t="s">
        <v>1409</v>
      </c>
    </row>
    <row r="290" spans="1:9">
      <c r="A290" s="528" t="s">
        <v>124</v>
      </c>
      <c r="B290" s="529" t="s">
        <v>60</v>
      </c>
      <c r="C290" s="521" t="s">
        <v>124</v>
      </c>
      <c r="D290" s="547" t="s">
        <v>124</v>
      </c>
      <c r="E290" s="557" t="s">
        <v>124</v>
      </c>
      <c r="F290" s="566" t="s">
        <v>124</v>
      </c>
      <c r="G290" s="518" t="s">
        <v>124</v>
      </c>
      <c r="H290" s="518" t="s">
        <v>124</v>
      </c>
      <c r="I290" s="518" t="s">
        <v>1409</v>
      </c>
    </row>
    <row r="291" spans="1:9">
      <c r="A291" s="532" t="s">
        <v>124</v>
      </c>
      <c r="B291" s="521" t="s">
        <v>1564</v>
      </c>
      <c r="C291" s="521" t="s">
        <v>124</v>
      </c>
      <c r="D291" s="547" t="s">
        <v>124</v>
      </c>
      <c r="E291" s="558" t="s">
        <v>124</v>
      </c>
      <c r="F291" s="566" t="s">
        <v>19</v>
      </c>
      <c r="G291" s="518">
        <v>55</v>
      </c>
      <c r="H291" s="518" t="s">
        <v>124</v>
      </c>
      <c r="I291" s="518" t="s">
        <v>1409</v>
      </c>
    </row>
    <row r="292" spans="1:9">
      <c r="A292" s="532" t="s">
        <v>124</v>
      </c>
      <c r="B292" s="521" t="s">
        <v>124</v>
      </c>
      <c r="C292" s="521" t="s">
        <v>124</v>
      </c>
      <c r="D292" s="547" t="s">
        <v>124</v>
      </c>
      <c r="E292" s="558" t="s">
        <v>124</v>
      </c>
      <c r="F292" s="566" t="s">
        <v>124</v>
      </c>
      <c r="G292" s="518" t="s">
        <v>124</v>
      </c>
      <c r="H292" s="518" t="s">
        <v>124</v>
      </c>
      <c r="I292" s="518" t="s">
        <v>1409</v>
      </c>
    </row>
    <row r="293" spans="1:9">
      <c r="A293" s="528" t="s">
        <v>124</v>
      </c>
      <c r="B293" s="529" t="s">
        <v>230</v>
      </c>
      <c r="C293" s="521" t="s">
        <v>124</v>
      </c>
      <c r="D293" s="547" t="s">
        <v>124</v>
      </c>
      <c r="E293" s="557" t="s">
        <v>124</v>
      </c>
      <c r="F293" s="566" t="s">
        <v>124</v>
      </c>
      <c r="G293" s="518" t="s">
        <v>124</v>
      </c>
      <c r="H293" s="518" t="s">
        <v>124</v>
      </c>
      <c r="I293" s="518" t="s">
        <v>1409</v>
      </c>
    </row>
    <row r="294" spans="1:9" ht="33.75">
      <c r="A294" s="532" t="s">
        <v>124</v>
      </c>
      <c r="B294" s="523" t="s">
        <v>1565</v>
      </c>
      <c r="C294" s="521" t="s">
        <v>124</v>
      </c>
      <c r="D294" s="547" t="s">
        <v>124</v>
      </c>
      <c r="E294" s="558" t="s">
        <v>124</v>
      </c>
      <c r="F294" s="566" t="s">
        <v>19</v>
      </c>
      <c r="G294" s="518">
        <v>55</v>
      </c>
      <c r="H294" s="518" t="s">
        <v>124</v>
      </c>
      <c r="I294" s="518" t="s">
        <v>1409</v>
      </c>
    </row>
    <row r="295" spans="1:9">
      <c r="A295" s="532" t="s">
        <v>124</v>
      </c>
      <c r="B295" s="521" t="s">
        <v>124</v>
      </c>
      <c r="C295" s="521" t="s">
        <v>124</v>
      </c>
      <c r="D295" s="547" t="s">
        <v>124</v>
      </c>
      <c r="E295" s="558" t="s">
        <v>124</v>
      </c>
      <c r="F295" s="566" t="s">
        <v>124</v>
      </c>
      <c r="G295" s="518" t="s">
        <v>124</v>
      </c>
      <c r="H295" s="518" t="s">
        <v>124</v>
      </c>
      <c r="I295" s="518" t="s">
        <v>1409</v>
      </c>
    </row>
    <row r="296" spans="1:9">
      <c r="A296" s="528" t="s">
        <v>124</v>
      </c>
      <c r="B296" s="529" t="s">
        <v>87</v>
      </c>
      <c r="C296" s="521" t="s">
        <v>124</v>
      </c>
      <c r="D296" s="547" t="s">
        <v>124</v>
      </c>
      <c r="E296" s="557" t="s">
        <v>124</v>
      </c>
      <c r="F296" s="566" t="s">
        <v>124</v>
      </c>
      <c r="G296" s="518" t="s">
        <v>124</v>
      </c>
      <c r="H296" s="518" t="s">
        <v>124</v>
      </c>
      <c r="I296" s="518" t="s">
        <v>1409</v>
      </c>
    </row>
    <row r="297" spans="1:9" ht="33.75">
      <c r="A297" s="532" t="s">
        <v>124</v>
      </c>
      <c r="B297" s="523" t="s">
        <v>1566</v>
      </c>
      <c r="C297" s="521" t="s">
        <v>124</v>
      </c>
      <c r="D297" s="547" t="s">
        <v>124</v>
      </c>
      <c r="E297" s="558" t="s">
        <v>124</v>
      </c>
      <c r="F297" s="566" t="s">
        <v>19</v>
      </c>
      <c r="G297" s="518">
        <v>18</v>
      </c>
      <c r="H297" s="518" t="s">
        <v>124</v>
      </c>
      <c r="I297" s="518" t="s">
        <v>1409</v>
      </c>
    </row>
    <row r="298" spans="1:9">
      <c r="A298" s="532" t="s">
        <v>124</v>
      </c>
      <c r="B298" s="521" t="s">
        <v>124</v>
      </c>
      <c r="C298" s="521" t="s">
        <v>124</v>
      </c>
      <c r="D298" s="547" t="s">
        <v>124</v>
      </c>
      <c r="E298" s="558" t="s">
        <v>124</v>
      </c>
      <c r="F298" s="566" t="s">
        <v>124</v>
      </c>
      <c r="G298" s="518" t="s">
        <v>124</v>
      </c>
      <c r="H298" s="518" t="s">
        <v>124</v>
      </c>
      <c r="I298" s="518" t="s">
        <v>1409</v>
      </c>
    </row>
    <row r="299" spans="1:9">
      <c r="A299" s="528" t="s">
        <v>124</v>
      </c>
      <c r="B299" s="529" t="s">
        <v>65</v>
      </c>
      <c r="C299" s="521" t="s">
        <v>124</v>
      </c>
      <c r="D299" s="547" t="s">
        <v>124</v>
      </c>
      <c r="E299" s="557" t="s">
        <v>124</v>
      </c>
      <c r="F299" s="566" t="s">
        <v>124</v>
      </c>
      <c r="G299" s="518" t="s">
        <v>124</v>
      </c>
      <c r="H299" s="518" t="s">
        <v>124</v>
      </c>
      <c r="I299" s="518" t="s">
        <v>1409</v>
      </c>
    </row>
    <row r="300" spans="1:9">
      <c r="A300" s="532" t="s">
        <v>124</v>
      </c>
      <c r="B300" s="521" t="s">
        <v>1567</v>
      </c>
      <c r="C300" s="521" t="s">
        <v>124</v>
      </c>
      <c r="D300" s="547" t="s">
        <v>124</v>
      </c>
      <c r="E300" s="558" t="s">
        <v>124</v>
      </c>
      <c r="F300" s="566" t="s">
        <v>124</v>
      </c>
      <c r="G300" s="518">
        <v>45</v>
      </c>
      <c r="H300" s="518" t="s">
        <v>124</v>
      </c>
      <c r="I300" s="518" t="s">
        <v>1409</v>
      </c>
    </row>
    <row r="301" spans="1:9">
      <c r="A301" s="532" t="s">
        <v>124</v>
      </c>
      <c r="B301" s="521" t="s">
        <v>124</v>
      </c>
      <c r="C301" s="521" t="s">
        <v>124</v>
      </c>
      <c r="D301" s="547" t="s">
        <v>124</v>
      </c>
      <c r="E301" s="558" t="s">
        <v>124</v>
      </c>
      <c r="F301" s="566" t="s">
        <v>124</v>
      </c>
      <c r="G301" s="518" t="s">
        <v>124</v>
      </c>
      <c r="H301" s="518" t="s">
        <v>124</v>
      </c>
      <c r="I301" s="518" t="s">
        <v>124</v>
      </c>
    </row>
    <row r="302" spans="1:9" ht="15.75">
      <c r="A302" s="533" t="s">
        <v>91</v>
      </c>
      <c r="B302" s="534" t="s">
        <v>124</v>
      </c>
      <c r="C302" s="535" t="s">
        <v>124</v>
      </c>
      <c r="D302" s="550" t="s">
        <v>124</v>
      </c>
      <c r="E302" s="560" t="s">
        <v>124</v>
      </c>
      <c r="F302" s="571" t="s">
        <v>124</v>
      </c>
      <c r="G302" s="536" t="s">
        <v>124</v>
      </c>
      <c r="H302" s="536" t="s">
        <v>124</v>
      </c>
      <c r="I302" s="518" t="s">
        <v>124</v>
      </c>
    </row>
    <row r="303" spans="1:9" ht="15.75">
      <c r="A303" s="524" t="s">
        <v>331</v>
      </c>
      <c r="B303" s="526" t="s">
        <v>124</v>
      </c>
      <c r="C303" s="526" t="s">
        <v>124</v>
      </c>
      <c r="D303" s="548" t="s">
        <v>124</v>
      </c>
      <c r="E303" s="556" t="s">
        <v>124</v>
      </c>
      <c r="F303" s="570" t="s">
        <v>124</v>
      </c>
      <c r="G303" s="527" t="s">
        <v>124</v>
      </c>
      <c r="H303" s="527" t="s">
        <v>124</v>
      </c>
      <c r="I303" s="518" t="s">
        <v>124</v>
      </c>
    </row>
    <row r="304" spans="1:9">
      <c r="A304" s="528" t="s">
        <v>124</v>
      </c>
      <c r="B304" s="529" t="s">
        <v>97</v>
      </c>
      <c r="C304" s="521" t="s">
        <v>124</v>
      </c>
      <c r="D304" s="547" t="s">
        <v>124</v>
      </c>
      <c r="E304" s="557" t="s">
        <v>124</v>
      </c>
      <c r="F304" s="566" t="s">
        <v>124</v>
      </c>
      <c r="G304" s="518" t="s">
        <v>124</v>
      </c>
      <c r="H304" s="518" t="s">
        <v>124</v>
      </c>
      <c r="I304" s="518" t="s">
        <v>1409</v>
      </c>
    </row>
    <row r="305" spans="1:9" ht="33.75">
      <c r="A305" s="532" t="s">
        <v>124</v>
      </c>
      <c r="B305" s="521" t="s">
        <v>1568</v>
      </c>
      <c r="C305" s="521" t="s">
        <v>1540</v>
      </c>
      <c r="D305" s="547" t="s">
        <v>1491</v>
      </c>
      <c r="E305" s="558" t="s">
        <v>124</v>
      </c>
      <c r="F305" s="566" t="s">
        <v>19</v>
      </c>
      <c r="G305" s="518">
        <v>39</v>
      </c>
      <c r="H305" s="518" t="s">
        <v>124</v>
      </c>
      <c r="I305" s="518" t="s">
        <v>1409</v>
      </c>
    </row>
    <row r="306" spans="1:9" ht="22.5">
      <c r="A306" s="532" t="s">
        <v>124</v>
      </c>
      <c r="B306" s="521" t="s">
        <v>1569</v>
      </c>
      <c r="C306" s="521" t="s">
        <v>1570</v>
      </c>
      <c r="D306" s="547" t="s">
        <v>17</v>
      </c>
      <c r="E306" s="558" t="s">
        <v>124</v>
      </c>
      <c r="F306" s="566" t="s">
        <v>1571</v>
      </c>
      <c r="G306" s="518">
        <v>71</v>
      </c>
      <c r="H306" s="518" t="s">
        <v>124</v>
      </c>
      <c r="I306" s="518" t="s">
        <v>1409</v>
      </c>
    </row>
    <row r="307" spans="1:9">
      <c r="A307" s="532" t="s">
        <v>124</v>
      </c>
      <c r="B307" s="521" t="s">
        <v>124</v>
      </c>
      <c r="C307" s="521" t="s">
        <v>124</v>
      </c>
      <c r="D307" s="547" t="s">
        <v>124</v>
      </c>
      <c r="E307" s="558" t="s">
        <v>124</v>
      </c>
      <c r="F307" s="566" t="s">
        <v>124</v>
      </c>
      <c r="G307" s="518" t="s">
        <v>124</v>
      </c>
      <c r="H307" s="518" t="s">
        <v>124</v>
      </c>
      <c r="I307" s="518" t="s">
        <v>1409</v>
      </c>
    </row>
    <row r="308" spans="1:9">
      <c r="A308" s="528" t="s">
        <v>124</v>
      </c>
      <c r="B308" s="529" t="s">
        <v>28</v>
      </c>
      <c r="C308" s="521" t="s">
        <v>124</v>
      </c>
      <c r="D308" s="547" t="s">
        <v>124</v>
      </c>
      <c r="E308" s="557" t="s">
        <v>124</v>
      </c>
      <c r="F308" s="566" t="s">
        <v>124</v>
      </c>
      <c r="G308" s="518" t="s">
        <v>124</v>
      </c>
      <c r="H308" s="518" t="s">
        <v>124</v>
      </c>
      <c r="I308" s="518" t="s">
        <v>1409</v>
      </c>
    </row>
    <row r="309" spans="1:9" ht="22.5">
      <c r="A309" s="532" t="s">
        <v>124</v>
      </c>
      <c r="B309" s="521" t="s">
        <v>1572</v>
      </c>
      <c r="C309" s="521" t="s">
        <v>1573</v>
      </c>
      <c r="D309" s="547" t="s">
        <v>210</v>
      </c>
      <c r="E309" s="558" t="s">
        <v>124</v>
      </c>
      <c r="F309" s="566" t="s">
        <v>19</v>
      </c>
      <c r="G309" s="518">
        <v>5</v>
      </c>
      <c r="H309" s="518" t="s">
        <v>124</v>
      </c>
      <c r="I309" s="518" t="s">
        <v>1409</v>
      </c>
    </row>
    <row r="310" spans="1:9">
      <c r="A310" s="532" t="s">
        <v>124</v>
      </c>
      <c r="B310" s="521" t="s">
        <v>124</v>
      </c>
      <c r="C310" s="521" t="s">
        <v>124</v>
      </c>
      <c r="D310" s="547" t="s">
        <v>124</v>
      </c>
      <c r="E310" s="558" t="s">
        <v>124</v>
      </c>
      <c r="F310" s="566" t="s">
        <v>124</v>
      </c>
      <c r="G310" s="518" t="s">
        <v>124</v>
      </c>
      <c r="H310" s="518" t="s">
        <v>124</v>
      </c>
      <c r="I310" s="518" t="s">
        <v>1409</v>
      </c>
    </row>
    <row r="311" spans="1:9">
      <c r="A311" s="528" t="s">
        <v>124</v>
      </c>
      <c r="B311" s="529" t="s">
        <v>334</v>
      </c>
      <c r="C311" s="521" t="s">
        <v>124</v>
      </c>
      <c r="D311" s="547" t="s">
        <v>124</v>
      </c>
      <c r="E311" s="557" t="s">
        <v>124</v>
      </c>
      <c r="F311" s="566" t="s">
        <v>124</v>
      </c>
      <c r="G311" s="518" t="s">
        <v>124</v>
      </c>
      <c r="H311" s="518" t="s">
        <v>124</v>
      </c>
      <c r="I311" s="518" t="s">
        <v>1409</v>
      </c>
    </row>
    <row r="312" spans="1:9">
      <c r="A312" s="532" t="s">
        <v>124</v>
      </c>
      <c r="B312" s="521" t="s">
        <v>1574</v>
      </c>
      <c r="C312" s="521" t="s">
        <v>1575</v>
      </c>
      <c r="D312" s="547" t="s">
        <v>124</v>
      </c>
      <c r="E312" s="558" t="s">
        <v>124</v>
      </c>
      <c r="F312" s="566" t="s">
        <v>19</v>
      </c>
      <c r="G312" s="518">
        <v>78</v>
      </c>
      <c r="H312" s="518" t="s">
        <v>124</v>
      </c>
      <c r="I312" s="518" t="s">
        <v>1409</v>
      </c>
    </row>
    <row r="313" spans="1:9">
      <c r="A313" s="532" t="s">
        <v>124</v>
      </c>
      <c r="B313" s="521" t="s">
        <v>124</v>
      </c>
      <c r="C313" s="521" t="s">
        <v>124</v>
      </c>
      <c r="D313" s="547" t="s">
        <v>124</v>
      </c>
      <c r="E313" s="558" t="s">
        <v>124</v>
      </c>
      <c r="F313" s="566" t="s">
        <v>124</v>
      </c>
      <c r="G313" s="518" t="s">
        <v>124</v>
      </c>
      <c r="H313" s="518" t="s">
        <v>124</v>
      </c>
      <c r="I313" s="518" t="s">
        <v>1409</v>
      </c>
    </row>
    <row r="314" spans="1:9">
      <c r="A314" s="528" t="s">
        <v>124</v>
      </c>
      <c r="B314" s="529" t="s">
        <v>343</v>
      </c>
      <c r="C314" s="521" t="s">
        <v>124</v>
      </c>
      <c r="D314" s="547" t="s">
        <v>124</v>
      </c>
      <c r="E314" s="557" t="s">
        <v>124</v>
      </c>
      <c r="F314" s="566" t="s">
        <v>124</v>
      </c>
      <c r="G314" s="518" t="s">
        <v>124</v>
      </c>
      <c r="H314" s="518" t="s">
        <v>124</v>
      </c>
      <c r="I314" s="518" t="s">
        <v>1409</v>
      </c>
    </row>
    <row r="315" spans="1:9">
      <c r="A315" s="532" t="s">
        <v>124</v>
      </c>
      <c r="B315" s="521" t="s">
        <v>1576</v>
      </c>
      <c r="C315" s="521" t="s">
        <v>1267</v>
      </c>
      <c r="D315" s="547" t="s">
        <v>124</v>
      </c>
      <c r="E315" s="558" t="s">
        <v>124</v>
      </c>
      <c r="F315" s="566" t="s">
        <v>19</v>
      </c>
      <c r="G315" s="518">
        <v>4</v>
      </c>
      <c r="H315" s="518" t="s">
        <v>124</v>
      </c>
      <c r="I315" s="518" t="s">
        <v>1409</v>
      </c>
    </row>
    <row r="316" spans="1:9">
      <c r="A316" s="532" t="s">
        <v>124</v>
      </c>
      <c r="B316" s="521" t="s">
        <v>124</v>
      </c>
      <c r="C316" s="521" t="s">
        <v>124</v>
      </c>
      <c r="D316" s="547" t="s">
        <v>124</v>
      </c>
      <c r="E316" s="558" t="s">
        <v>124</v>
      </c>
      <c r="F316" s="566" t="s">
        <v>124</v>
      </c>
      <c r="G316" s="518" t="s">
        <v>124</v>
      </c>
      <c r="H316" s="518" t="s">
        <v>124</v>
      </c>
      <c r="I316" s="518" t="s">
        <v>1409</v>
      </c>
    </row>
    <row r="317" spans="1:9">
      <c r="A317" s="528" t="s">
        <v>124</v>
      </c>
      <c r="B317" s="529" t="s">
        <v>44</v>
      </c>
      <c r="C317" s="521" t="s">
        <v>124</v>
      </c>
      <c r="D317" s="547" t="s">
        <v>124</v>
      </c>
      <c r="E317" s="557" t="s">
        <v>124</v>
      </c>
      <c r="F317" s="566" t="s">
        <v>124</v>
      </c>
      <c r="G317" s="518" t="s">
        <v>124</v>
      </c>
      <c r="H317" s="518" t="s">
        <v>124</v>
      </c>
      <c r="I317" s="518" t="s">
        <v>1409</v>
      </c>
    </row>
    <row r="318" spans="1:9">
      <c r="A318" s="532" t="s">
        <v>124</v>
      </c>
      <c r="B318" s="523" t="s">
        <v>1577</v>
      </c>
      <c r="C318" s="518" t="s">
        <v>1578</v>
      </c>
      <c r="D318" s="547" t="s">
        <v>124</v>
      </c>
      <c r="E318" s="558" t="s">
        <v>124</v>
      </c>
      <c r="F318" s="567" t="s">
        <v>1579</v>
      </c>
      <c r="G318" s="518">
        <v>10</v>
      </c>
      <c r="H318" s="518" t="s">
        <v>124</v>
      </c>
      <c r="I318" s="518" t="s">
        <v>1409</v>
      </c>
    </row>
    <row r="319" spans="1:9">
      <c r="A319" s="532" t="s">
        <v>124</v>
      </c>
      <c r="B319" s="523" t="s">
        <v>1580</v>
      </c>
      <c r="C319" s="521" t="s">
        <v>124</v>
      </c>
      <c r="D319" s="547" t="s">
        <v>124</v>
      </c>
      <c r="E319" s="558" t="s">
        <v>124</v>
      </c>
      <c r="F319" s="566" t="s">
        <v>124</v>
      </c>
      <c r="G319" s="518">
        <v>10</v>
      </c>
      <c r="H319" s="518" t="s">
        <v>124</v>
      </c>
      <c r="I319" s="518" t="s">
        <v>1409</v>
      </c>
    </row>
    <row r="320" spans="1:9">
      <c r="A320" s="532" t="s">
        <v>124</v>
      </c>
      <c r="B320" s="521" t="s">
        <v>124</v>
      </c>
      <c r="C320" s="521" t="s">
        <v>124</v>
      </c>
      <c r="D320" s="547" t="s">
        <v>124</v>
      </c>
      <c r="E320" s="558" t="s">
        <v>124</v>
      </c>
      <c r="F320" s="566" t="s">
        <v>124</v>
      </c>
      <c r="G320" s="518" t="s">
        <v>124</v>
      </c>
      <c r="H320" s="518" t="s">
        <v>124</v>
      </c>
      <c r="I320" s="518" t="s">
        <v>1409</v>
      </c>
    </row>
    <row r="321" spans="1:9">
      <c r="A321" s="528" t="s">
        <v>124</v>
      </c>
      <c r="B321" s="529" t="s">
        <v>298</v>
      </c>
      <c r="C321" s="521" t="s">
        <v>124</v>
      </c>
      <c r="D321" s="547" t="s">
        <v>124</v>
      </c>
      <c r="E321" s="557" t="s">
        <v>124</v>
      </c>
      <c r="F321" s="566" t="s">
        <v>124</v>
      </c>
      <c r="G321" s="518" t="s">
        <v>124</v>
      </c>
      <c r="H321" s="518" t="s">
        <v>124</v>
      </c>
      <c r="I321" s="518" t="s">
        <v>1409</v>
      </c>
    </row>
    <row r="322" spans="1:9" ht="45">
      <c r="A322" s="532" t="s">
        <v>124</v>
      </c>
      <c r="B322" s="521" t="s">
        <v>1581</v>
      </c>
      <c r="C322" s="521" t="s">
        <v>1582</v>
      </c>
      <c r="D322" s="547" t="s">
        <v>124</v>
      </c>
      <c r="E322" s="558">
        <v>8</v>
      </c>
      <c r="F322" s="566" t="s">
        <v>1041</v>
      </c>
      <c r="G322" s="518">
        <v>75</v>
      </c>
      <c r="H322" s="518" t="s">
        <v>124</v>
      </c>
      <c r="I322" s="518" t="s">
        <v>1409</v>
      </c>
    </row>
    <row r="323" spans="1:9">
      <c r="A323" s="532" t="s">
        <v>124</v>
      </c>
      <c r="B323" s="521" t="s">
        <v>124</v>
      </c>
      <c r="C323" s="521" t="s">
        <v>124</v>
      </c>
      <c r="D323" s="547" t="s">
        <v>124</v>
      </c>
      <c r="E323" s="558" t="s">
        <v>124</v>
      </c>
      <c r="F323" s="566" t="s">
        <v>124</v>
      </c>
      <c r="G323" s="518" t="s">
        <v>124</v>
      </c>
      <c r="H323" s="518" t="s">
        <v>124</v>
      </c>
      <c r="I323" s="518" t="s">
        <v>1409</v>
      </c>
    </row>
    <row r="324" spans="1:9">
      <c r="A324" s="528" t="s">
        <v>124</v>
      </c>
      <c r="B324" s="529" t="s">
        <v>302</v>
      </c>
      <c r="C324" s="521" t="s">
        <v>124</v>
      </c>
      <c r="D324" s="547" t="s">
        <v>124</v>
      </c>
      <c r="E324" s="557" t="s">
        <v>124</v>
      </c>
      <c r="F324" s="566" t="s">
        <v>124</v>
      </c>
      <c r="G324" s="518" t="s">
        <v>124</v>
      </c>
      <c r="H324" s="518" t="s">
        <v>124</v>
      </c>
      <c r="I324" s="518" t="s">
        <v>1409</v>
      </c>
    </row>
    <row r="325" spans="1:9" ht="45">
      <c r="A325" s="532" t="s">
        <v>124</v>
      </c>
      <c r="B325" s="521" t="s">
        <v>1583</v>
      </c>
      <c r="C325" s="521" t="s">
        <v>1582</v>
      </c>
      <c r="D325" s="547" t="s">
        <v>124</v>
      </c>
      <c r="E325" s="558">
        <v>8</v>
      </c>
      <c r="F325" s="566" t="s">
        <v>1041</v>
      </c>
      <c r="G325" s="518">
        <v>3</v>
      </c>
      <c r="H325" s="518" t="s">
        <v>124</v>
      </c>
      <c r="I325" s="518" t="s">
        <v>1409</v>
      </c>
    </row>
    <row r="326" spans="1:9">
      <c r="A326" s="532" t="s">
        <v>1097</v>
      </c>
      <c r="B326" s="521" t="s">
        <v>124</v>
      </c>
      <c r="C326" s="521" t="s">
        <v>124</v>
      </c>
      <c r="D326" s="547" t="s">
        <v>124</v>
      </c>
      <c r="E326" s="558" t="s">
        <v>124</v>
      </c>
      <c r="F326" s="566" t="s">
        <v>124</v>
      </c>
      <c r="G326" s="518" t="s">
        <v>124</v>
      </c>
      <c r="H326" s="518" t="s">
        <v>124</v>
      </c>
      <c r="I326" s="518" t="s">
        <v>124</v>
      </c>
    </row>
    <row r="327" spans="1:9">
      <c r="A327" s="528" t="s">
        <v>124</v>
      </c>
      <c r="B327" s="539" t="s">
        <v>304</v>
      </c>
      <c r="C327" s="541" t="s">
        <v>124</v>
      </c>
      <c r="D327" s="553" t="s">
        <v>124</v>
      </c>
      <c r="E327" s="563" t="s">
        <v>124</v>
      </c>
      <c r="F327" s="572" t="s">
        <v>124</v>
      </c>
      <c r="G327" s="518" t="s">
        <v>124</v>
      </c>
      <c r="H327" s="518" t="s">
        <v>124</v>
      </c>
      <c r="I327" s="518" t="s">
        <v>1409</v>
      </c>
    </row>
    <row r="328" spans="1:9" ht="22.5">
      <c r="A328" s="532" t="s">
        <v>124</v>
      </c>
      <c r="B328" s="540" t="s">
        <v>1584</v>
      </c>
      <c r="C328" s="540" t="s">
        <v>1585</v>
      </c>
      <c r="D328" s="553" t="s">
        <v>17</v>
      </c>
      <c r="E328" s="562">
        <v>8</v>
      </c>
      <c r="F328" s="572" t="s">
        <v>19</v>
      </c>
      <c r="G328" s="518">
        <v>71</v>
      </c>
      <c r="H328" s="518" t="s">
        <v>124</v>
      </c>
      <c r="I328" s="518" t="s">
        <v>1409</v>
      </c>
    </row>
    <row r="329" spans="1:9" ht="33.75">
      <c r="A329" s="532" t="s">
        <v>124</v>
      </c>
      <c r="B329" s="540" t="s">
        <v>1586</v>
      </c>
      <c r="C329" s="540" t="s">
        <v>1587</v>
      </c>
      <c r="D329" s="553" t="s">
        <v>1555</v>
      </c>
      <c r="E329" s="561">
        <v>8</v>
      </c>
      <c r="F329" s="568" t="s">
        <v>19</v>
      </c>
      <c r="G329" s="518">
        <v>78</v>
      </c>
      <c r="H329" s="518" t="s">
        <v>124</v>
      </c>
      <c r="I329" s="518" t="s">
        <v>1409</v>
      </c>
    </row>
    <row r="330" spans="1:9">
      <c r="A330" s="532" t="s">
        <v>124</v>
      </c>
      <c r="B330" s="531" t="s">
        <v>124</v>
      </c>
      <c r="C330" s="531" t="s">
        <v>124</v>
      </c>
      <c r="D330" s="552" t="s">
        <v>124</v>
      </c>
      <c r="E330" s="561" t="s">
        <v>124</v>
      </c>
      <c r="F330" s="568" t="s">
        <v>124</v>
      </c>
      <c r="G330" s="518" t="s">
        <v>124</v>
      </c>
      <c r="H330" s="518" t="s">
        <v>124</v>
      </c>
      <c r="I330" s="518" t="s">
        <v>1409</v>
      </c>
    </row>
    <row r="331" spans="1:9">
      <c r="A331" s="528" t="s">
        <v>124</v>
      </c>
      <c r="B331" s="539" t="s">
        <v>308</v>
      </c>
      <c r="C331" s="541" t="s">
        <v>124</v>
      </c>
      <c r="D331" s="553" t="s">
        <v>124</v>
      </c>
      <c r="E331" s="562" t="s">
        <v>124</v>
      </c>
      <c r="F331" s="572" t="s">
        <v>124</v>
      </c>
      <c r="G331" s="518" t="s">
        <v>124</v>
      </c>
      <c r="H331" s="518" t="s">
        <v>124</v>
      </c>
      <c r="I331" s="518" t="s">
        <v>1409</v>
      </c>
    </row>
    <row r="332" spans="1:9" ht="56.25">
      <c r="A332" s="532" t="s">
        <v>124</v>
      </c>
      <c r="B332" s="540" t="s">
        <v>1588</v>
      </c>
      <c r="C332" s="540" t="s">
        <v>1557</v>
      </c>
      <c r="D332" s="551" t="s">
        <v>1589</v>
      </c>
      <c r="E332" s="562">
        <v>8</v>
      </c>
      <c r="F332" s="568" t="s">
        <v>1559</v>
      </c>
      <c r="G332" s="518">
        <v>5</v>
      </c>
      <c r="H332" s="518" t="s">
        <v>124</v>
      </c>
      <c r="I332" s="518" t="s">
        <v>1409</v>
      </c>
    </row>
    <row r="333" spans="1:9">
      <c r="A333" s="532" t="s">
        <v>124</v>
      </c>
      <c r="B333" s="531" t="s">
        <v>124</v>
      </c>
      <c r="C333" s="531" t="s">
        <v>124</v>
      </c>
      <c r="D333" s="553" t="s">
        <v>124</v>
      </c>
      <c r="E333" s="562" t="s">
        <v>124</v>
      </c>
      <c r="F333" s="572" t="s">
        <v>124</v>
      </c>
      <c r="G333" s="518" t="s">
        <v>124</v>
      </c>
      <c r="H333" s="518" t="s">
        <v>124</v>
      </c>
      <c r="I333" s="518" t="s">
        <v>124</v>
      </c>
    </row>
    <row r="334" spans="1:9">
      <c r="A334" s="528" t="s">
        <v>124</v>
      </c>
      <c r="B334" s="539" t="s">
        <v>309</v>
      </c>
      <c r="C334" s="541" t="s">
        <v>124</v>
      </c>
      <c r="D334" s="553" t="s">
        <v>124</v>
      </c>
      <c r="E334" s="563" t="s">
        <v>124</v>
      </c>
      <c r="F334" s="572" t="s">
        <v>124</v>
      </c>
      <c r="G334" s="518" t="s">
        <v>124</v>
      </c>
      <c r="H334" s="518" t="s">
        <v>124</v>
      </c>
      <c r="I334" s="518" t="s">
        <v>1409</v>
      </c>
    </row>
    <row r="335" spans="1:9" ht="22.5">
      <c r="A335" s="532" t="s">
        <v>124</v>
      </c>
      <c r="B335" s="541" t="s">
        <v>1590</v>
      </c>
      <c r="C335" s="541" t="s">
        <v>1591</v>
      </c>
      <c r="D335" s="552" t="s">
        <v>124</v>
      </c>
      <c r="E335" s="561">
        <v>8</v>
      </c>
      <c r="F335" s="568" t="s">
        <v>1041</v>
      </c>
      <c r="G335" s="518">
        <v>71</v>
      </c>
      <c r="H335" s="518" t="s">
        <v>124</v>
      </c>
      <c r="I335" s="518" t="s">
        <v>1409</v>
      </c>
    </row>
    <row r="336" spans="1:9">
      <c r="A336" s="532" t="s">
        <v>124</v>
      </c>
      <c r="B336" s="531" t="s">
        <v>124</v>
      </c>
      <c r="C336" s="541" t="s">
        <v>124</v>
      </c>
      <c r="D336" s="553" t="s">
        <v>124</v>
      </c>
      <c r="E336" s="562" t="s">
        <v>124</v>
      </c>
      <c r="F336" s="572" t="s">
        <v>124</v>
      </c>
      <c r="G336" s="518" t="s">
        <v>124</v>
      </c>
      <c r="H336" s="518" t="s">
        <v>124</v>
      </c>
      <c r="I336" s="518" t="s">
        <v>1409</v>
      </c>
    </row>
    <row r="337" spans="1:9">
      <c r="A337" s="528" t="s">
        <v>124</v>
      </c>
      <c r="B337" s="529" t="s">
        <v>312</v>
      </c>
      <c r="C337" s="521" t="s">
        <v>124</v>
      </c>
      <c r="D337" s="547" t="s">
        <v>124</v>
      </c>
      <c r="E337" s="557" t="s">
        <v>124</v>
      </c>
      <c r="F337" s="566" t="s">
        <v>124</v>
      </c>
      <c r="G337" s="518" t="s">
        <v>124</v>
      </c>
      <c r="H337" s="518" t="s">
        <v>124</v>
      </c>
      <c r="I337" s="518" t="s">
        <v>1409</v>
      </c>
    </row>
    <row r="338" spans="1:9" ht="22.5">
      <c r="A338" s="532" t="s">
        <v>124</v>
      </c>
      <c r="B338" s="521" t="s">
        <v>1592</v>
      </c>
      <c r="C338" s="521" t="s">
        <v>938</v>
      </c>
      <c r="D338" s="547" t="s">
        <v>124</v>
      </c>
      <c r="E338" s="558">
        <v>8</v>
      </c>
      <c r="F338" s="566" t="s">
        <v>1041</v>
      </c>
      <c r="G338" s="518">
        <v>2</v>
      </c>
      <c r="H338" s="518" t="s">
        <v>124</v>
      </c>
      <c r="I338" s="518" t="s">
        <v>1409</v>
      </c>
    </row>
    <row r="339" spans="1:9">
      <c r="A339" s="532" t="s">
        <v>124</v>
      </c>
      <c r="B339" s="521" t="s">
        <v>124</v>
      </c>
      <c r="C339" s="521" t="s">
        <v>124</v>
      </c>
      <c r="D339" s="547" t="s">
        <v>124</v>
      </c>
      <c r="E339" s="558" t="s">
        <v>124</v>
      </c>
      <c r="F339" s="566" t="s">
        <v>124</v>
      </c>
      <c r="G339" s="518" t="s">
        <v>124</v>
      </c>
      <c r="H339" s="518" t="s">
        <v>124</v>
      </c>
      <c r="I339" s="518" t="s">
        <v>124</v>
      </c>
    </row>
    <row r="340" spans="1:9">
      <c r="A340" s="528" t="s">
        <v>124</v>
      </c>
      <c r="B340" s="529" t="s">
        <v>212</v>
      </c>
      <c r="C340" s="521" t="s">
        <v>124</v>
      </c>
      <c r="D340" s="547" t="s">
        <v>124</v>
      </c>
      <c r="E340" s="557" t="s">
        <v>124</v>
      </c>
      <c r="F340" s="566" t="s">
        <v>124</v>
      </c>
      <c r="G340" s="518" t="s">
        <v>124</v>
      </c>
      <c r="H340" s="518" t="s">
        <v>124</v>
      </c>
      <c r="I340" s="518" t="s">
        <v>1409</v>
      </c>
    </row>
    <row r="341" spans="1:9" ht="22.5">
      <c r="A341" s="532" t="s">
        <v>124</v>
      </c>
      <c r="B341" s="521" t="s">
        <v>1593</v>
      </c>
      <c r="C341" s="521" t="s">
        <v>797</v>
      </c>
      <c r="D341" s="547" t="s">
        <v>124</v>
      </c>
      <c r="E341" s="558" t="s">
        <v>124</v>
      </c>
      <c r="F341" s="566" t="s">
        <v>19</v>
      </c>
      <c r="G341" s="518">
        <v>74</v>
      </c>
      <c r="H341" s="518" t="s">
        <v>124</v>
      </c>
      <c r="I341" s="518" t="s">
        <v>1409</v>
      </c>
    </row>
    <row r="342" spans="1:9">
      <c r="A342" s="532" t="s">
        <v>124</v>
      </c>
      <c r="B342" s="521" t="s">
        <v>124</v>
      </c>
      <c r="C342" s="521" t="s">
        <v>124</v>
      </c>
      <c r="D342" s="547" t="s">
        <v>124</v>
      </c>
      <c r="E342" s="558" t="s">
        <v>124</v>
      </c>
      <c r="F342" s="566" t="s">
        <v>124</v>
      </c>
      <c r="G342" s="518" t="s">
        <v>124</v>
      </c>
      <c r="H342" s="518" t="s">
        <v>124</v>
      </c>
      <c r="I342" s="518" t="s">
        <v>1409</v>
      </c>
    </row>
    <row r="343" spans="1:9">
      <c r="A343" s="528" t="s">
        <v>124</v>
      </c>
      <c r="B343" s="529" t="s">
        <v>219</v>
      </c>
      <c r="C343" s="521" t="s">
        <v>124</v>
      </c>
      <c r="D343" s="547" t="s">
        <v>124</v>
      </c>
      <c r="E343" s="557" t="s">
        <v>124</v>
      </c>
      <c r="F343" s="566" t="s">
        <v>124</v>
      </c>
      <c r="G343" s="518" t="s">
        <v>124</v>
      </c>
      <c r="H343" s="518" t="s">
        <v>124</v>
      </c>
      <c r="I343" s="518" t="s">
        <v>1409</v>
      </c>
    </row>
    <row r="344" spans="1:9" ht="22.5">
      <c r="A344" s="532" t="s">
        <v>124</v>
      </c>
      <c r="B344" s="521" t="s">
        <v>1594</v>
      </c>
      <c r="C344" s="521" t="s">
        <v>1159</v>
      </c>
      <c r="D344" s="547" t="s">
        <v>124</v>
      </c>
      <c r="E344" s="558" t="s">
        <v>124</v>
      </c>
      <c r="F344" s="566" t="s">
        <v>19</v>
      </c>
      <c r="G344" s="518">
        <v>5</v>
      </c>
      <c r="H344" s="518" t="s">
        <v>124</v>
      </c>
      <c r="I344" s="518" t="s">
        <v>1409</v>
      </c>
    </row>
    <row r="345" spans="1:9">
      <c r="A345" s="532" t="s">
        <v>124</v>
      </c>
      <c r="B345" s="521" t="s">
        <v>124</v>
      </c>
      <c r="C345" s="521" t="s">
        <v>124</v>
      </c>
      <c r="D345" s="547" t="s">
        <v>124</v>
      </c>
      <c r="E345" s="558" t="s">
        <v>124</v>
      </c>
      <c r="F345" s="566" t="s">
        <v>124</v>
      </c>
      <c r="G345" s="518" t="s">
        <v>124</v>
      </c>
      <c r="H345" s="518" t="s">
        <v>124</v>
      </c>
      <c r="I345" s="518" t="s">
        <v>124</v>
      </c>
    </row>
    <row r="346" spans="1:9">
      <c r="A346" s="532" t="s">
        <v>124</v>
      </c>
      <c r="B346" s="521" t="s">
        <v>124</v>
      </c>
      <c r="C346" s="521" t="s">
        <v>124</v>
      </c>
      <c r="D346" s="547" t="s">
        <v>124</v>
      </c>
      <c r="E346" s="558" t="s">
        <v>124</v>
      </c>
      <c r="F346" s="566" t="s">
        <v>124</v>
      </c>
      <c r="G346" s="518" t="s">
        <v>124</v>
      </c>
      <c r="H346" s="518" t="s">
        <v>124</v>
      </c>
      <c r="I346" s="518" t="s">
        <v>1409</v>
      </c>
    </row>
    <row r="347" spans="1:9">
      <c r="A347" s="528" t="s">
        <v>124</v>
      </c>
      <c r="B347" s="529" t="s">
        <v>220</v>
      </c>
      <c r="C347" s="521" t="s">
        <v>124</v>
      </c>
      <c r="D347" s="547" t="s">
        <v>124</v>
      </c>
      <c r="E347" s="557" t="s">
        <v>124</v>
      </c>
      <c r="F347" s="566" t="s">
        <v>124</v>
      </c>
      <c r="G347" s="518" t="s">
        <v>124</v>
      </c>
      <c r="H347" s="518" t="s">
        <v>124</v>
      </c>
      <c r="I347" s="518" t="s">
        <v>1409</v>
      </c>
    </row>
    <row r="348" spans="1:9" ht="33.75">
      <c r="A348" s="532" t="s">
        <v>124</v>
      </c>
      <c r="B348" s="521" t="s">
        <v>682</v>
      </c>
      <c r="C348" s="521" t="s">
        <v>1595</v>
      </c>
      <c r="D348" s="547" t="s">
        <v>1596</v>
      </c>
      <c r="E348" s="558" t="s">
        <v>124</v>
      </c>
      <c r="F348" s="566" t="s">
        <v>1435</v>
      </c>
      <c r="G348" s="518">
        <v>75</v>
      </c>
      <c r="H348" s="518"/>
      <c r="I348" s="518" t="s">
        <v>1409</v>
      </c>
    </row>
    <row r="349" spans="1:9">
      <c r="A349" s="532" t="s">
        <v>124</v>
      </c>
      <c r="B349" s="521" t="s">
        <v>1597</v>
      </c>
      <c r="C349" s="521" t="s">
        <v>913</v>
      </c>
      <c r="D349" s="547" t="s">
        <v>1419</v>
      </c>
      <c r="E349" s="558" t="s">
        <v>124</v>
      </c>
      <c r="F349" s="566" t="s">
        <v>1435</v>
      </c>
      <c r="G349" s="518">
        <v>78</v>
      </c>
      <c r="H349" s="518" t="s">
        <v>124</v>
      </c>
      <c r="I349" s="518" t="s">
        <v>1409</v>
      </c>
    </row>
    <row r="350" spans="1:9">
      <c r="A350" s="532" t="s">
        <v>124</v>
      </c>
      <c r="B350" s="521" t="s">
        <v>124</v>
      </c>
      <c r="C350" s="521" t="s">
        <v>124</v>
      </c>
      <c r="D350" s="547" t="s">
        <v>124</v>
      </c>
      <c r="E350" s="558" t="s">
        <v>124</v>
      </c>
      <c r="F350" s="566" t="s">
        <v>124</v>
      </c>
      <c r="G350" s="518" t="s">
        <v>124</v>
      </c>
      <c r="H350" s="518" t="s">
        <v>124</v>
      </c>
      <c r="I350" s="518" t="s">
        <v>1409</v>
      </c>
    </row>
    <row r="351" spans="1:9">
      <c r="A351" s="528" t="s">
        <v>124</v>
      </c>
      <c r="B351" s="529" t="s">
        <v>227</v>
      </c>
      <c r="C351" s="521" t="s">
        <v>124</v>
      </c>
      <c r="D351" s="547" t="s">
        <v>124</v>
      </c>
      <c r="E351" s="557" t="s">
        <v>124</v>
      </c>
      <c r="F351" s="566" t="s">
        <v>124</v>
      </c>
      <c r="G351" s="518" t="s">
        <v>124</v>
      </c>
      <c r="H351" s="518" t="s">
        <v>124</v>
      </c>
      <c r="I351" s="518" t="s">
        <v>1409</v>
      </c>
    </row>
    <row r="352" spans="1:9">
      <c r="A352" s="542" t="s">
        <v>124</v>
      </c>
      <c r="B352" s="521" t="s">
        <v>1598</v>
      </c>
      <c r="C352" s="521" t="s">
        <v>499</v>
      </c>
      <c r="D352" s="547" t="s">
        <v>124</v>
      </c>
      <c r="E352" s="558" t="s">
        <v>124</v>
      </c>
      <c r="F352" s="566" t="s">
        <v>19</v>
      </c>
      <c r="G352" s="518">
        <v>3</v>
      </c>
      <c r="H352" s="518" t="s">
        <v>124</v>
      </c>
      <c r="I352" s="518" t="s">
        <v>124</v>
      </c>
    </row>
    <row r="353" spans="1:9" ht="22.5">
      <c r="A353" s="542" t="s">
        <v>124</v>
      </c>
      <c r="B353" s="521" t="s">
        <v>1599</v>
      </c>
      <c r="C353" s="521" t="s">
        <v>913</v>
      </c>
      <c r="D353" s="547" t="s">
        <v>124</v>
      </c>
      <c r="E353" s="558" t="s">
        <v>124</v>
      </c>
      <c r="F353" s="566" t="s">
        <v>19</v>
      </c>
      <c r="G353" s="518">
        <v>3</v>
      </c>
      <c r="H353" s="518" t="s">
        <v>124</v>
      </c>
      <c r="I353" s="518" t="s">
        <v>124</v>
      </c>
    </row>
    <row r="354" spans="1:9">
      <c r="A354" s="532" t="s">
        <v>124</v>
      </c>
      <c r="B354" s="521" t="s">
        <v>124</v>
      </c>
      <c r="C354" s="521" t="s">
        <v>124</v>
      </c>
      <c r="D354" s="547" t="s">
        <v>124</v>
      </c>
      <c r="E354" s="558" t="s">
        <v>124</v>
      </c>
      <c r="F354" s="566" t="s">
        <v>124</v>
      </c>
      <c r="G354" s="518" t="s">
        <v>124</v>
      </c>
      <c r="H354" s="518" t="s">
        <v>124</v>
      </c>
      <c r="I354" s="518" t="s">
        <v>1409</v>
      </c>
    </row>
    <row r="355" spans="1:9">
      <c r="A355" s="528" t="s">
        <v>124</v>
      </c>
      <c r="B355" s="529" t="s">
        <v>60</v>
      </c>
      <c r="C355" s="521" t="s">
        <v>124</v>
      </c>
      <c r="D355" s="547" t="s">
        <v>124</v>
      </c>
      <c r="E355" s="557" t="s">
        <v>124</v>
      </c>
      <c r="F355" s="566" t="s">
        <v>124</v>
      </c>
      <c r="G355" s="518" t="s">
        <v>124</v>
      </c>
      <c r="H355" s="518" t="s">
        <v>124</v>
      </c>
      <c r="I355" s="518" t="s">
        <v>1409</v>
      </c>
    </row>
    <row r="356" spans="1:9">
      <c r="A356" s="532" t="s">
        <v>124</v>
      </c>
      <c r="B356" s="521" t="s">
        <v>1564</v>
      </c>
      <c r="C356" s="521" t="s">
        <v>124</v>
      </c>
      <c r="D356" s="547" t="s">
        <v>124</v>
      </c>
      <c r="E356" s="558" t="s">
        <v>124</v>
      </c>
      <c r="F356" s="566" t="s">
        <v>19</v>
      </c>
      <c r="G356" s="518">
        <v>78</v>
      </c>
      <c r="H356" s="518" t="s">
        <v>124</v>
      </c>
      <c r="I356" s="518" t="s">
        <v>1409</v>
      </c>
    </row>
    <row r="357" spans="1:9">
      <c r="A357" s="532" t="s">
        <v>124</v>
      </c>
      <c r="B357" s="521" t="s">
        <v>124</v>
      </c>
      <c r="C357" s="521" t="s">
        <v>124</v>
      </c>
      <c r="D357" s="547" t="s">
        <v>124</v>
      </c>
      <c r="E357" s="558" t="s">
        <v>124</v>
      </c>
      <c r="F357" s="566" t="s">
        <v>124</v>
      </c>
      <c r="G357" s="518" t="s">
        <v>124</v>
      </c>
      <c r="H357" s="518" t="s">
        <v>124</v>
      </c>
      <c r="I357" s="518" t="s">
        <v>1409</v>
      </c>
    </row>
    <row r="358" spans="1:9">
      <c r="A358" s="528" t="s">
        <v>124</v>
      </c>
      <c r="B358" s="529" t="s">
        <v>230</v>
      </c>
      <c r="C358" s="521" t="s">
        <v>124</v>
      </c>
      <c r="D358" s="547" t="s">
        <v>124</v>
      </c>
      <c r="E358" s="557" t="s">
        <v>124</v>
      </c>
      <c r="F358" s="566" t="s">
        <v>124</v>
      </c>
      <c r="G358" s="518" t="s">
        <v>124</v>
      </c>
      <c r="H358" s="518" t="s">
        <v>124</v>
      </c>
      <c r="I358" s="518" t="s">
        <v>1409</v>
      </c>
    </row>
    <row r="359" spans="1:9" ht="33.75">
      <c r="A359" s="532" t="s">
        <v>124</v>
      </c>
      <c r="B359" s="523" t="s">
        <v>1600</v>
      </c>
      <c r="C359" s="521" t="s">
        <v>124</v>
      </c>
      <c r="D359" s="547" t="s">
        <v>124</v>
      </c>
      <c r="E359" s="558" t="s">
        <v>124</v>
      </c>
      <c r="F359" s="566" t="s">
        <v>19</v>
      </c>
      <c r="G359" s="518">
        <v>78</v>
      </c>
      <c r="H359" s="518" t="s">
        <v>124</v>
      </c>
      <c r="I359" s="518" t="s">
        <v>1409</v>
      </c>
    </row>
    <row r="360" spans="1:9">
      <c r="A360" s="532" t="s">
        <v>124</v>
      </c>
      <c r="B360" s="521" t="s">
        <v>124</v>
      </c>
      <c r="C360" s="521" t="s">
        <v>124</v>
      </c>
      <c r="D360" s="547" t="s">
        <v>124</v>
      </c>
      <c r="E360" s="558" t="s">
        <v>124</v>
      </c>
      <c r="F360" s="566" t="s">
        <v>124</v>
      </c>
      <c r="G360" s="518" t="s">
        <v>124</v>
      </c>
      <c r="H360" s="518" t="s">
        <v>124</v>
      </c>
      <c r="I360" s="518" t="s">
        <v>1409</v>
      </c>
    </row>
    <row r="361" spans="1:9">
      <c r="A361" s="528" t="s">
        <v>124</v>
      </c>
      <c r="B361" s="529" t="s">
        <v>87</v>
      </c>
      <c r="C361" s="521" t="s">
        <v>124</v>
      </c>
      <c r="D361" s="547" t="s">
        <v>124</v>
      </c>
      <c r="E361" s="557" t="s">
        <v>124</v>
      </c>
      <c r="F361" s="566" t="s">
        <v>124</v>
      </c>
      <c r="G361" s="518" t="s">
        <v>124</v>
      </c>
      <c r="H361" s="518" t="s">
        <v>124</v>
      </c>
      <c r="I361" s="518" t="s">
        <v>1409</v>
      </c>
    </row>
    <row r="362" spans="1:9" ht="33.75">
      <c r="A362" s="532" t="s">
        <v>124</v>
      </c>
      <c r="B362" s="523" t="s">
        <v>1601</v>
      </c>
      <c r="C362" s="521" t="s">
        <v>124</v>
      </c>
      <c r="D362" s="547" t="s">
        <v>124</v>
      </c>
      <c r="E362" s="558" t="s">
        <v>124</v>
      </c>
      <c r="F362" s="566" t="s">
        <v>19</v>
      </c>
      <c r="G362" s="518">
        <v>40</v>
      </c>
      <c r="H362" s="518" t="s">
        <v>124</v>
      </c>
      <c r="I362" s="518" t="s">
        <v>1409</v>
      </c>
    </row>
    <row r="363" spans="1:9">
      <c r="A363" s="532" t="s">
        <v>124</v>
      </c>
      <c r="B363" s="521" t="s">
        <v>124</v>
      </c>
      <c r="C363" s="521" t="s">
        <v>124</v>
      </c>
      <c r="D363" s="547" t="s">
        <v>124</v>
      </c>
      <c r="E363" s="558" t="s">
        <v>124</v>
      </c>
      <c r="F363" s="566" t="s">
        <v>124</v>
      </c>
      <c r="G363" s="518" t="s">
        <v>124</v>
      </c>
      <c r="H363" s="518" t="s">
        <v>124</v>
      </c>
      <c r="I363" s="518" t="s">
        <v>1409</v>
      </c>
    </row>
    <row r="364" spans="1:9">
      <c r="A364" s="528" t="s">
        <v>124</v>
      </c>
      <c r="B364" s="529" t="s">
        <v>65</v>
      </c>
      <c r="C364" s="521" t="s">
        <v>327</v>
      </c>
      <c r="D364" s="547" t="s">
        <v>17</v>
      </c>
      <c r="E364" s="557" t="s">
        <v>124</v>
      </c>
      <c r="F364" s="566" t="s">
        <v>124</v>
      </c>
      <c r="G364" s="518" t="s">
        <v>124</v>
      </c>
      <c r="H364" s="518" t="s">
        <v>124</v>
      </c>
      <c r="I364" s="518" t="s">
        <v>1409</v>
      </c>
    </row>
    <row r="365" spans="1:9">
      <c r="A365" s="532" t="s">
        <v>124</v>
      </c>
      <c r="B365" s="521" t="s">
        <v>1602</v>
      </c>
      <c r="C365" s="521" t="s">
        <v>124</v>
      </c>
      <c r="D365" s="547" t="s">
        <v>17</v>
      </c>
      <c r="E365" s="558" t="s">
        <v>124</v>
      </c>
      <c r="F365" s="566" t="s">
        <v>427</v>
      </c>
      <c r="G365" s="518">
        <v>70</v>
      </c>
      <c r="H365" s="518" t="s">
        <v>124</v>
      </c>
      <c r="I365" s="518" t="s">
        <v>1409</v>
      </c>
    </row>
    <row r="366" spans="1:9">
      <c r="A366" s="532" t="s">
        <v>124</v>
      </c>
      <c r="B366" s="521" t="s">
        <v>124</v>
      </c>
      <c r="C366" s="521" t="s">
        <v>124</v>
      </c>
      <c r="D366" s="547" t="s">
        <v>124</v>
      </c>
      <c r="E366" s="558" t="s">
        <v>124</v>
      </c>
      <c r="F366" s="566" t="s">
        <v>124</v>
      </c>
      <c r="G366" s="518" t="s">
        <v>124</v>
      </c>
      <c r="H366" s="518" t="s">
        <v>124</v>
      </c>
      <c r="I366" s="518" t="s">
        <v>124</v>
      </c>
    </row>
    <row r="367" spans="1:9" ht="15.75">
      <c r="A367" s="533" t="s">
        <v>91</v>
      </c>
      <c r="B367" s="534" t="s">
        <v>124</v>
      </c>
      <c r="C367" s="535" t="s">
        <v>124</v>
      </c>
      <c r="D367" s="550" t="s">
        <v>124</v>
      </c>
      <c r="E367" s="560" t="s">
        <v>124</v>
      </c>
      <c r="F367" s="571" t="s">
        <v>124</v>
      </c>
      <c r="G367" s="536" t="s">
        <v>124</v>
      </c>
      <c r="H367" s="536" t="s">
        <v>124</v>
      </c>
      <c r="I367" s="536" t="s">
        <v>124</v>
      </c>
    </row>
    <row r="368" spans="1:9" ht="45">
      <c r="A368" s="532" t="s">
        <v>124</v>
      </c>
      <c r="B368" s="521" t="s">
        <v>124</v>
      </c>
      <c r="C368" s="521" t="s">
        <v>124</v>
      </c>
      <c r="D368" s="547" t="s">
        <v>124</v>
      </c>
      <c r="E368" s="558" t="s">
        <v>124</v>
      </c>
      <c r="F368" s="566" t="s">
        <v>124</v>
      </c>
      <c r="G368" s="518" t="s">
        <v>124</v>
      </c>
      <c r="H368" s="523" t="s">
        <v>1603</v>
      </c>
      <c r="I368" s="543" t="s">
        <v>124</v>
      </c>
    </row>
    <row r="369" spans="1:9" ht="22.5">
      <c r="A369" s="532" t="s">
        <v>124</v>
      </c>
      <c r="B369" s="521" t="s">
        <v>124</v>
      </c>
      <c r="C369" s="521" t="s">
        <v>124</v>
      </c>
      <c r="D369" s="547" t="s">
        <v>124</v>
      </c>
      <c r="E369" s="558" t="s">
        <v>124</v>
      </c>
      <c r="F369" s="566" t="s">
        <v>124</v>
      </c>
      <c r="G369" s="518" t="s">
        <v>124</v>
      </c>
      <c r="H369" s="523" t="s">
        <v>1604</v>
      </c>
      <c r="I369" s="518" t="s">
        <v>124</v>
      </c>
    </row>
    <row r="370" spans="1:9" ht="33.75">
      <c r="A370" s="532" t="s">
        <v>124</v>
      </c>
      <c r="B370" s="521" t="s">
        <v>124</v>
      </c>
      <c r="C370" s="521" t="s">
        <v>124</v>
      </c>
      <c r="D370" s="547" t="s">
        <v>124</v>
      </c>
      <c r="E370" s="558" t="s">
        <v>124</v>
      </c>
      <c r="F370" s="566" t="s">
        <v>124</v>
      </c>
      <c r="G370" s="518" t="s">
        <v>124</v>
      </c>
      <c r="H370" s="523" t="s">
        <v>1605</v>
      </c>
      <c r="I370" s="518" t="s">
        <v>124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43536-8EE2-46AC-9B48-B442E53B52A0}">
  <sheetPr>
    <pageSetUpPr fitToPage="1"/>
  </sheetPr>
  <dimension ref="A1:J1022"/>
  <sheetViews>
    <sheetView showGridLines="0" topLeftCell="A90" zoomScale="115" zoomScaleNormal="115" zoomScaleSheetLayoutView="100" workbookViewId="0">
      <selection activeCell="I497" sqref="I497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1606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0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0</v>
      </c>
    </row>
    <row r="6" spans="1:10" s="2" customFormat="1">
      <c r="A6" s="11"/>
      <c r="B6" s="12"/>
      <c r="C6" s="13"/>
      <c r="D6" s="14"/>
      <c r="E6" s="14"/>
      <c r="F6" s="15"/>
      <c r="G6" s="15"/>
      <c r="H6" s="24"/>
      <c r="I6" s="28"/>
      <c r="J6" s="28">
        <f>H6*I6</f>
        <v>0</v>
      </c>
    </row>
    <row r="7" spans="1:10" s="2" customFormat="1">
      <c r="A7" s="11"/>
      <c r="B7" s="12"/>
      <c r="C7" s="13"/>
      <c r="D7" s="14"/>
      <c r="E7" s="14"/>
      <c r="F7" s="15"/>
      <c r="G7" s="15"/>
      <c r="H7" s="24"/>
      <c r="I7" s="28"/>
      <c r="J7" s="28">
        <f t="shared" ref="J7:J8" si="0">H7*I7</f>
        <v>0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28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0</v>
      </c>
    </row>
    <row r="14" spans="1:10" s="2" customFormat="1" ht="22.5">
      <c r="A14" s="163"/>
      <c r="B14" s="164"/>
      <c r="C14" s="158" t="s">
        <v>1607</v>
      </c>
      <c r="D14" s="159" t="s">
        <v>1608</v>
      </c>
      <c r="E14" s="159" t="s">
        <v>1552</v>
      </c>
      <c r="F14" s="160" t="s">
        <v>13</v>
      </c>
      <c r="G14" s="160" t="s">
        <v>1609</v>
      </c>
      <c r="H14" s="161">
        <v>35</v>
      </c>
      <c r="I14" s="162" t="s">
        <v>1610</v>
      </c>
      <c r="J14" s="162" t="s">
        <v>1611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/>
    </row>
    <row r="30" spans="1:10" s="2" customFormat="1">
      <c r="A30" s="11"/>
      <c r="B30" s="12"/>
      <c r="C30" s="13" t="s">
        <v>1612</v>
      </c>
      <c r="D30" s="14" t="s">
        <v>562</v>
      </c>
      <c r="E30" s="14" t="s">
        <v>1552</v>
      </c>
      <c r="F30" s="15" t="s">
        <v>13</v>
      </c>
      <c r="G30" s="15" t="s">
        <v>19</v>
      </c>
      <c r="H30" s="24">
        <v>36</v>
      </c>
      <c r="I30" s="28" t="s">
        <v>1610</v>
      </c>
      <c r="J30" s="28" t="s">
        <v>1613</v>
      </c>
    </row>
    <row r="31" spans="1:10" s="2" customFormat="1">
      <c r="A31" s="11"/>
      <c r="B31" s="12"/>
      <c r="C31" s="13"/>
      <c r="D31" s="14"/>
      <c r="E31" s="14"/>
      <c r="F31" s="15"/>
      <c r="G31" s="15"/>
      <c r="H31" s="24"/>
      <c r="I31" s="28"/>
      <c r="J31" s="28">
        <f t="shared" si="2"/>
        <v>0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/>
    </row>
    <row r="38" spans="1:10" s="2" customFormat="1">
      <c r="A38" s="11"/>
      <c r="B38" s="12"/>
      <c r="C38" s="13" t="s">
        <v>1614</v>
      </c>
      <c r="D38" s="14" t="s">
        <v>1615</v>
      </c>
      <c r="E38" s="14" t="s">
        <v>1552</v>
      </c>
      <c r="F38" s="15" t="s">
        <v>13</v>
      </c>
      <c r="G38" s="15" t="s">
        <v>19</v>
      </c>
      <c r="H38" s="24">
        <v>36</v>
      </c>
      <c r="I38" s="28" t="s">
        <v>1616</v>
      </c>
      <c r="J38" s="28" t="s">
        <v>1617</v>
      </c>
    </row>
    <row r="39" spans="1:10" s="2" customFormat="1">
      <c r="A39" s="11"/>
      <c r="B39" s="12"/>
      <c r="C39" s="13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/>
    </row>
    <row r="50" spans="1:10" s="2" customFormat="1">
      <c r="A50" s="11"/>
      <c r="B50" s="12"/>
      <c r="C50" s="13" t="s">
        <v>567</v>
      </c>
      <c r="D50" s="14"/>
      <c r="E50" s="14" t="s">
        <v>628</v>
      </c>
      <c r="F50" s="15" t="s">
        <v>13</v>
      </c>
      <c r="G50" s="15" t="s">
        <v>882</v>
      </c>
      <c r="H50" s="24">
        <v>36</v>
      </c>
      <c r="I50" s="28" t="s">
        <v>1618</v>
      </c>
      <c r="J50" s="28" t="s">
        <v>1619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/>
    </row>
    <row r="54" spans="1:10" s="2" customFormat="1">
      <c r="A54" s="11"/>
      <c r="B54" s="12"/>
      <c r="C54" s="13" t="s">
        <v>545</v>
      </c>
      <c r="D54" s="14" t="s">
        <v>1620</v>
      </c>
      <c r="E54" s="14" t="s">
        <v>1552</v>
      </c>
      <c r="F54" s="15" t="s">
        <v>13</v>
      </c>
      <c r="G54" s="15" t="s">
        <v>393</v>
      </c>
      <c r="H54" s="24">
        <v>32</v>
      </c>
      <c r="I54" s="28" t="s">
        <v>1621</v>
      </c>
      <c r="J54" s="28" t="s">
        <v>1622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70</v>
      </c>
      <c r="D57" s="10"/>
      <c r="E57" s="10"/>
      <c r="F57" s="10"/>
      <c r="G57" s="10"/>
      <c r="H57" s="23">
        <v>0</v>
      </c>
      <c r="I57" s="28"/>
      <c r="J57" s="39">
        <f>SUM(J58:J60)</f>
        <v>0</v>
      </c>
    </row>
    <row r="58" spans="1:10">
      <c r="A58" s="11"/>
      <c r="B58" s="16"/>
      <c r="C58" s="17"/>
      <c r="D58" s="17"/>
      <c r="E58" s="17"/>
      <c r="F58" s="16"/>
      <c r="G58" s="16"/>
      <c r="H58" s="23"/>
      <c r="I58" s="28"/>
      <c r="J58" s="28">
        <f t="shared" si="2"/>
        <v>0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0</v>
      </c>
    </row>
    <row r="96" spans="1:10" s="2" customFormat="1">
      <c r="A96" s="11"/>
      <c r="B96" s="12"/>
      <c r="C96" s="13"/>
      <c r="D96" s="14"/>
      <c r="E96" s="14"/>
      <c r="F96" s="15"/>
      <c r="G96" s="15"/>
      <c r="H96" s="24"/>
      <c r="I96" s="28"/>
      <c r="J96" s="28">
        <f t="shared" si="3"/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0</v>
      </c>
    </row>
    <row r="100" spans="1:10" s="2" customFormat="1">
      <c r="A100" s="11"/>
      <c r="B100" s="12"/>
      <c r="C100" s="13" t="s">
        <v>1623</v>
      </c>
      <c r="D100" s="14" t="s">
        <v>1624</v>
      </c>
      <c r="E100" s="14" t="s">
        <v>1552</v>
      </c>
      <c r="F100" s="15" t="s">
        <v>94</v>
      </c>
      <c r="G100" s="15" t="s">
        <v>882</v>
      </c>
      <c r="H100" s="24">
        <v>42</v>
      </c>
      <c r="I100" s="28" t="s">
        <v>1625</v>
      </c>
      <c r="J100" s="28" t="s">
        <v>1626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/>
    </row>
    <row r="112" spans="1:10" s="2" customFormat="1" ht="22.5">
      <c r="A112" s="11"/>
      <c r="B112" s="12"/>
      <c r="C112" s="13" t="s">
        <v>1627</v>
      </c>
      <c r="D112" s="14" t="s">
        <v>1628</v>
      </c>
      <c r="E112" s="14" t="s">
        <v>1552</v>
      </c>
      <c r="F112" s="15" t="s">
        <v>94</v>
      </c>
      <c r="G112" s="15" t="s">
        <v>1629</v>
      </c>
      <c r="H112" s="24">
        <v>42</v>
      </c>
      <c r="I112" s="28" t="s">
        <v>1610</v>
      </c>
      <c r="J112" s="28" t="s">
        <v>1630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0</v>
      </c>
    </row>
    <row r="132" spans="1:10" s="2" customFormat="1">
      <c r="A132" s="11"/>
      <c r="B132" s="12"/>
      <c r="C132" s="13" t="s">
        <v>1048</v>
      </c>
      <c r="D132" s="14" t="s">
        <v>1631</v>
      </c>
      <c r="E132" s="14" t="s">
        <v>1552</v>
      </c>
      <c r="F132" s="15" t="s">
        <v>94</v>
      </c>
      <c r="G132" s="15" t="s">
        <v>882</v>
      </c>
      <c r="H132" s="24">
        <v>42</v>
      </c>
      <c r="I132" s="28" t="s">
        <v>1625</v>
      </c>
      <c r="J132" s="28" t="s">
        <v>1626</v>
      </c>
    </row>
    <row r="133" spans="1:10" s="2" customFormat="1">
      <c r="A133" s="11"/>
      <c r="B133" s="12"/>
      <c r="C133" s="13"/>
      <c r="D133" s="14"/>
      <c r="E133" s="14"/>
      <c r="F133" s="15"/>
      <c r="G133" s="15"/>
      <c r="H133" s="24"/>
      <c r="I133" s="28"/>
      <c r="J133" s="28">
        <f t="shared" si="4"/>
        <v>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0</v>
      </c>
    </row>
    <row r="136" spans="1:10">
      <c r="A136" s="11"/>
      <c r="B136" s="16"/>
      <c r="C136" s="17"/>
      <c r="D136" s="17"/>
      <c r="E136" s="17"/>
      <c r="F136" s="16"/>
      <c r="G136" s="16"/>
      <c r="H136" s="23"/>
      <c r="I136" s="28"/>
      <c r="J136" s="28">
        <f t="shared" si="4"/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0</v>
      </c>
    </row>
    <row r="140" spans="1:10" s="2" customFormat="1">
      <c r="A140" s="11"/>
      <c r="B140" s="12"/>
      <c r="C140" s="13" t="s">
        <v>1632</v>
      </c>
      <c r="D140" s="14" t="s">
        <v>1633</v>
      </c>
      <c r="E140" s="14" t="s">
        <v>1552</v>
      </c>
      <c r="F140" s="15" t="s">
        <v>94</v>
      </c>
      <c r="G140" s="15" t="s">
        <v>882</v>
      </c>
      <c r="H140" s="24">
        <v>23</v>
      </c>
      <c r="I140" s="28" t="s">
        <v>1625</v>
      </c>
      <c r="J140" s="28" t="s">
        <v>1634</v>
      </c>
    </row>
    <row r="141" spans="1:10" s="2" customFormat="1">
      <c r="A141" s="11"/>
      <c r="B141" s="12"/>
      <c r="C141" s="13" t="s">
        <v>1635</v>
      </c>
      <c r="D141" s="14" t="s">
        <v>564</v>
      </c>
      <c r="E141" s="14" t="s">
        <v>1636</v>
      </c>
      <c r="F141" s="15" t="s">
        <v>94</v>
      </c>
      <c r="G141" s="15" t="s">
        <v>33</v>
      </c>
      <c r="H141" s="24">
        <v>22</v>
      </c>
      <c r="I141" s="28" t="s">
        <v>1637</v>
      </c>
      <c r="J141" s="28" t="s">
        <v>1638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0</v>
      </c>
    </row>
    <row r="152" spans="1:10" s="2" customFormat="1">
      <c r="A152" s="11"/>
      <c r="B152" s="12"/>
      <c r="C152" s="13" t="s">
        <v>1639</v>
      </c>
      <c r="D152" s="14"/>
      <c r="E152" s="14" t="s">
        <v>628</v>
      </c>
      <c r="F152" s="15" t="s">
        <v>94</v>
      </c>
      <c r="G152" s="15" t="s">
        <v>882</v>
      </c>
      <c r="H152" s="24">
        <v>42</v>
      </c>
      <c r="I152" s="28" t="s">
        <v>1618</v>
      </c>
      <c r="J152" s="28" t="s">
        <v>1640</v>
      </c>
    </row>
    <row r="153" spans="1:10" s="2" customFormat="1">
      <c r="A153" s="11"/>
      <c r="B153" s="12"/>
      <c r="C153" s="13"/>
      <c r="D153" s="14"/>
      <c r="E153" s="14"/>
      <c r="F153" s="15"/>
      <c r="G153" s="15"/>
      <c r="H153" s="24"/>
      <c r="I153" s="28"/>
      <c r="J153" s="28">
        <f t="shared" ref="J153:J194" si="5">H153*I153</f>
        <v>0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0</v>
      </c>
    </row>
    <row r="156" spans="1:10" s="2" customFormat="1">
      <c r="A156" s="11"/>
      <c r="B156" s="12"/>
      <c r="C156" s="13" t="s">
        <v>1641</v>
      </c>
      <c r="D156" s="14" t="s">
        <v>1642</v>
      </c>
      <c r="E156" s="14" t="s">
        <v>1552</v>
      </c>
      <c r="F156" s="15" t="s">
        <v>94</v>
      </c>
      <c r="G156" s="15" t="s">
        <v>393</v>
      </c>
      <c r="H156" s="24">
        <v>42</v>
      </c>
      <c r="I156" s="28" t="s">
        <v>1621</v>
      </c>
      <c r="J156" s="28" t="s">
        <v>1643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70</v>
      </c>
      <c r="D159" s="10"/>
      <c r="E159" s="10"/>
      <c r="F159" s="10"/>
      <c r="G159" s="10"/>
      <c r="H159" s="23">
        <v>0</v>
      </c>
      <c r="I159" s="28"/>
      <c r="J159" s="39">
        <f>SUM(J160:J162)</f>
        <v>0</v>
      </c>
    </row>
    <row r="160" spans="1:10">
      <c r="A160" s="11"/>
      <c r="B160" s="16"/>
      <c r="C160" s="17"/>
      <c r="D160" s="17"/>
      <c r="E160" s="17"/>
      <c r="F160" s="16"/>
      <c r="G160" s="16"/>
      <c r="H160" s="23"/>
      <c r="I160" s="28"/>
      <c r="J160" s="28">
        <f t="shared" si="5"/>
        <v>0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/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0</v>
      </c>
    </row>
    <row r="198" spans="1:10" s="2" customFormat="1">
      <c r="A198" s="11"/>
      <c r="B198" s="12"/>
      <c r="C198" s="13" t="s">
        <v>1644</v>
      </c>
      <c r="D198" s="14" t="s">
        <v>1645</v>
      </c>
      <c r="E198" s="14" t="s">
        <v>1552</v>
      </c>
      <c r="F198" s="15" t="s">
        <v>96</v>
      </c>
      <c r="G198" s="15" t="s">
        <v>882</v>
      </c>
      <c r="H198" s="24">
        <v>55</v>
      </c>
      <c r="I198" s="28" t="s">
        <v>1625</v>
      </c>
      <c r="J198" s="28" t="s">
        <v>1646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ref="J200:J236" si="6">H200*I200</f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0</v>
      </c>
    </row>
    <row r="210" spans="1:10">
      <c r="A210" s="11"/>
      <c r="B210" s="16"/>
      <c r="C210" s="17"/>
      <c r="D210" s="17"/>
      <c r="E210" s="17"/>
      <c r="F210" s="16"/>
      <c r="G210" s="16"/>
      <c r="H210" s="23"/>
      <c r="I210" s="28"/>
      <c r="J210" s="28">
        <f t="shared" si="6"/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 t="shared" si="6"/>
        <v>0</v>
      </c>
    </row>
    <row r="214" spans="1:10" s="2" customFormat="1" ht="22.5">
      <c r="A214" s="11"/>
      <c r="B214" s="12"/>
      <c r="C214" s="13" t="s">
        <v>1647</v>
      </c>
      <c r="D214" s="14" t="s">
        <v>1648</v>
      </c>
      <c r="E214" s="14" t="s">
        <v>1552</v>
      </c>
      <c r="F214" s="15" t="s">
        <v>96</v>
      </c>
      <c r="G214" s="15" t="s">
        <v>1629</v>
      </c>
      <c r="H214" s="24">
        <v>55</v>
      </c>
      <c r="I214" s="28" t="s">
        <v>1610</v>
      </c>
      <c r="J214" s="28" t="s">
        <v>1649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28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0</v>
      </c>
    </row>
    <row r="238" spans="1:10" s="2" customFormat="1">
      <c r="A238" s="11"/>
      <c r="B238" s="12"/>
      <c r="C238" s="13" t="s">
        <v>1056</v>
      </c>
      <c r="D238" s="14" t="s">
        <v>1631</v>
      </c>
      <c r="E238" s="14" t="s">
        <v>1552</v>
      </c>
      <c r="F238" s="15" t="s">
        <v>96</v>
      </c>
      <c r="G238" s="15" t="s">
        <v>882</v>
      </c>
      <c r="H238" s="24">
        <v>55</v>
      </c>
      <c r="I238" s="28" t="s">
        <v>1625</v>
      </c>
      <c r="J238" s="28" t="s">
        <v>1646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28"/>
      <c r="J239" s="28">
        <f t="shared" ref="J239:J292" si="7">H239*I239</f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0</v>
      </c>
    </row>
    <row r="242" spans="1:10">
      <c r="A242" s="11"/>
      <c r="B242" s="16"/>
      <c r="C242" s="17"/>
      <c r="D242" s="17"/>
      <c r="E242" s="17"/>
      <c r="F242" s="16"/>
      <c r="G242" s="16"/>
      <c r="H242" s="23"/>
      <c r="I242" s="28"/>
      <c r="J242" s="28">
        <f t="shared" si="7"/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0</v>
      </c>
    </row>
    <row r="246" spans="1:10" s="2" customFormat="1">
      <c r="A246" s="11"/>
      <c r="B246" s="12"/>
      <c r="C246" s="13" t="s">
        <v>1650</v>
      </c>
      <c r="D246" s="14" t="s">
        <v>1633</v>
      </c>
      <c r="E246" s="14" t="s">
        <v>1552</v>
      </c>
      <c r="F246" s="15" t="s">
        <v>96</v>
      </c>
      <c r="G246" s="15" t="s">
        <v>882</v>
      </c>
      <c r="H246" s="24">
        <v>55</v>
      </c>
      <c r="I246" s="28" t="s">
        <v>1625</v>
      </c>
      <c r="J246" s="28" t="s">
        <v>1646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SUM(J252)</f>
        <v>0</v>
      </c>
    </row>
    <row r="250" spans="1:10" ht="10.15" customHeight="1">
      <c r="A250" s="45"/>
      <c r="B250" s="10"/>
      <c r="C250" s="9"/>
      <c r="D250" s="10"/>
      <c r="E250" s="10"/>
      <c r="F250" s="10"/>
      <c r="G250" s="10"/>
      <c r="H250" s="23"/>
      <c r="I250" s="28"/>
      <c r="J250" s="39"/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7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SUM(J260)</f>
        <v>0</v>
      </c>
    </row>
    <row r="258" spans="1:10">
      <c r="C258" s="21" t="s">
        <v>1651</v>
      </c>
      <c r="E258" s="21" t="s">
        <v>628</v>
      </c>
      <c r="F258" s="21">
        <v>3</v>
      </c>
      <c r="G258" s="21" t="s">
        <v>882</v>
      </c>
      <c r="H258" s="22">
        <v>55</v>
      </c>
      <c r="I258" s="27" t="s">
        <v>1652</v>
      </c>
      <c r="J258" s="27" t="s">
        <v>1653</v>
      </c>
    </row>
    <row r="259" spans="1:10" ht="10.15" customHeight="1">
      <c r="A259" s="45"/>
      <c r="B259" s="10"/>
      <c r="C259" s="9"/>
      <c r="D259" s="10"/>
      <c r="E259" s="10"/>
      <c r="F259" s="10"/>
      <c r="G259" s="10"/>
      <c r="H259" s="23"/>
      <c r="I259" s="28"/>
      <c r="J259" s="39"/>
    </row>
    <row r="260" spans="1:10" s="2" customFormat="1">
      <c r="A260" s="11"/>
      <c r="B260" s="12"/>
      <c r="C260" s="13"/>
      <c r="D260" s="14"/>
      <c r="E260" s="14"/>
      <c r="F260" s="15"/>
      <c r="G260" s="15"/>
      <c r="H260" s="24"/>
      <c r="I260" s="28"/>
      <c r="J260" s="28">
        <f t="shared" si="7"/>
        <v>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0</v>
      </c>
    </row>
    <row r="262" spans="1:10" s="2" customFormat="1" ht="22.5">
      <c r="A262" s="11"/>
      <c r="B262" s="12"/>
      <c r="C262" s="13" t="s">
        <v>425</v>
      </c>
      <c r="D262" s="14" t="s">
        <v>1654</v>
      </c>
      <c r="E262" s="14" t="s">
        <v>1552</v>
      </c>
      <c r="F262" s="15" t="s">
        <v>96</v>
      </c>
      <c r="G262" s="15" t="s">
        <v>427</v>
      </c>
      <c r="H262" s="24">
        <v>55</v>
      </c>
      <c r="I262" s="28" t="s">
        <v>1655</v>
      </c>
      <c r="J262" s="28" t="s">
        <v>1656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0" ht="24.95" customHeight="1">
      <c r="A265" s="45" t="s">
        <v>77</v>
      </c>
      <c r="B265" s="10"/>
      <c r="C265" s="9" t="s">
        <v>70</v>
      </c>
      <c r="D265" s="10"/>
      <c r="E265" s="10"/>
      <c r="F265" s="10"/>
      <c r="G265" s="10"/>
      <c r="H265" s="23">
        <v>0</v>
      </c>
      <c r="I265" s="28"/>
      <c r="J265" s="39">
        <f>SUM(J266:J268)</f>
        <v>0</v>
      </c>
    </row>
    <row r="266" spans="1:10">
      <c r="A266" s="11"/>
      <c r="B266" s="16"/>
      <c r="C266" s="17"/>
      <c r="D266" s="17"/>
      <c r="E266" s="17"/>
      <c r="F266" s="16"/>
      <c r="G266" s="16"/>
      <c r="H266" s="23"/>
      <c r="I266" s="28"/>
      <c r="J266" s="28">
        <f t="shared" si="7"/>
        <v>0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/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0</v>
      </c>
    </row>
    <row r="304" spans="1:10" s="2" customFormat="1">
      <c r="A304" s="11"/>
      <c r="B304" s="12"/>
      <c r="C304" s="13"/>
      <c r="D304" s="14"/>
      <c r="E304" s="14"/>
      <c r="F304" s="15"/>
      <c r="G304" s="15"/>
      <c r="H304" s="24"/>
      <c r="I304" s="28"/>
      <c r="J304" s="28">
        <f t="shared" si="8"/>
        <v>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SUM(J308:J310)</f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>
        <f t="shared" si="8"/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0</v>
      </c>
    </row>
    <row r="312" spans="1:10">
      <c r="A312" s="11"/>
      <c r="B312" s="16"/>
      <c r="C312" s="17" t="s">
        <v>587</v>
      </c>
      <c r="D312" s="17" t="s">
        <v>529</v>
      </c>
      <c r="E312" s="17" t="s">
        <v>1552</v>
      </c>
      <c r="F312" s="16">
        <v>4</v>
      </c>
      <c r="G312" s="16" t="s">
        <v>19</v>
      </c>
      <c r="H312" s="23">
        <v>45</v>
      </c>
      <c r="I312" s="28" t="s">
        <v>1610</v>
      </c>
      <c r="J312" s="28" t="s">
        <v>1657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0</v>
      </c>
    </row>
    <row r="316" spans="1:10">
      <c r="A316" s="11"/>
      <c r="B316" s="16"/>
      <c r="C316" s="17" t="s">
        <v>1658</v>
      </c>
      <c r="D316" s="17" t="s">
        <v>529</v>
      </c>
      <c r="E316" s="17" t="s">
        <v>1552</v>
      </c>
      <c r="F316" s="16">
        <v>4</v>
      </c>
      <c r="G316" s="16" t="s">
        <v>19</v>
      </c>
      <c r="H316" s="23">
        <v>2</v>
      </c>
      <c r="I316" s="28" t="s">
        <v>1659</v>
      </c>
      <c r="J316" s="28" t="s">
        <v>1660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0</v>
      </c>
    </row>
    <row r="320" spans="1:10" s="2" customFormat="1" ht="22.5">
      <c r="A320" s="11"/>
      <c r="B320" s="12"/>
      <c r="C320" s="13" t="s">
        <v>1661</v>
      </c>
      <c r="D320" s="14" t="s">
        <v>1662</v>
      </c>
      <c r="E320" s="14" t="s">
        <v>1552</v>
      </c>
      <c r="F320" s="15" t="s">
        <v>104</v>
      </c>
      <c r="G320" s="15" t="s">
        <v>1629</v>
      </c>
      <c r="H320" s="24">
        <v>45</v>
      </c>
      <c r="I320" s="28" t="s">
        <v>1663</v>
      </c>
      <c r="J320" s="28" t="s">
        <v>1664</v>
      </c>
    </row>
    <row r="321" spans="1:10" s="2" customFormat="1">
      <c r="A321" s="11"/>
      <c r="B321" s="12"/>
      <c r="C321" s="13"/>
      <c r="D321" s="14"/>
      <c r="E321" s="14"/>
      <c r="F321" s="15"/>
      <c r="G321" s="15"/>
      <c r="H321" s="24"/>
      <c r="I321" s="28"/>
      <c r="J321" s="28">
        <f t="shared" si="8"/>
        <v>0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10"/>
      <c r="G323" s="10"/>
      <c r="H323" s="23">
        <v>0</v>
      </c>
      <c r="I323" s="28"/>
      <c r="J323" s="39">
        <f>SUM(J324:J326)</f>
        <v>0</v>
      </c>
    </row>
    <row r="324" spans="1:10">
      <c r="A324" s="11"/>
      <c r="B324" s="16"/>
      <c r="C324" s="17"/>
      <c r="D324" s="17"/>
      <c r="E324" s="17"/>
      <c r="F324" s="16"/>
      <c r="G324" s="16"/>
      <c r="H324" s="23"/>
      <c r="I324" s="28"/>
      <c r="J324" s="28">
        <f t="shared" si="8"/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8"/>
        <v>0</v>
      </c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0</v>
      </c>
    </row>
    <row r="332" spans="1:10">
      <c r="A332" s="11"/>
      <c r="B332" s="16"/>
      <c r="C332" s="245" t="s">
        <v>1665</v>
      </c>
      <c r="D332" s="17" t="s">
        <v>1666</v>
      </c>
      <c r="E332" s="17" t="s">
        <v>1552</v>
      </c>
      <c r="F332" s="16">
        <v>4</v>
      </c>
      <c r="G332" s="16" t="s">
        <v>33</v>
      </c>
      <c r="H332" s="23">
        <v>25</v>
      </c>
      <c r="I332" s="28" t="s">
        <v>1652</v>
      </c>
      <c r="J332" s="28" t="s">
        <v>1667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28"/>
      <c r="J333" s="28">
        <f t="shared" si="8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0</v>
      </c>
    </row>
    <row r="356" spans="1:10" s="2" customFormat="1">
      <c r="A356" s="11"/>
      <c r="B356" s="12"/>
      <c r="C356" s="13" t="s">
        <v>1067</v>
      </c>
      <c r="D356" s="14" t="s">
        <v>1668</v>
      </c>
      <c r="E356" s="14" t="s">
        <v>1552</v>
      </c>
      <c r="F356" s="15" t="s">
        <v>104</v>
      </c>
      <c r="G356" s="15" t="s">
        <v>19</v>
      </c>
      <c r="H356" s="24">
        <v>45</v>
      </c>
      <c r="I356" s="28" t="s">
        <v>1610</v>
      </c>
      <c r="J356" s="28" t="s">
        <v>1657</v>
      </c>
    </row>
    <row r="357" spans="1:10" s="2" customFormat="1">
      <c r="A357" s="11"/>
      <c r="B357" s="12"/>
      <c r="C357" s="13"/>
      <c r="D357" s="14"/>
      <c r="E357" s="14"/>
      <c r="F357" s="15"/>
      <c r="G357" s="15"/>
      <c r="H357" s="24"/>
      <c r="I357" s="28"/>
      <c r="J357" s="28">
        <f t="shared" si="8"/>
        <v>0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28"/>
      <c r="J358" s="28">
        <f t="shared" ref="J358:J386" si="9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10"/>
      <c r="G359" s="10"/>
      <c r="H359" s="23">
        <v>0</v>
      </c>
      <c r="I359" s="28"/>
      <c r="J359" s="39">
        <f>SUM(J360:J362)</f>
        <v>30</v>
      </c>
    </row>
    <row r="360" spans="1:10">
      <c r="A360" s="11"/>
      <c r="B360" s="16"/>
      <c r="C360" s="13" t="s">
        <v>1669</v>
      </c>
      <c r="D360" s="14" t="s">
        <v>1668</v>
      </c>
      <c r="E360" s="14" t="s">
        <v>1552</v>
      </c>
      <c r="F360" s="15" t="s">
        <v>104</v>
      </c>
      <c r="G360" s="15" t="s">
        <v>19</v>
      </c>
      <c r="H360" s="24">
        <v>2</v>
      </c>
      <c r="I360" s="28">
        <v>15</v>
      </c>
      <c r="J360" s="28">
        <f t="shared" si="9"/>
        <v>30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28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0</v>
      </c>
    </row>
    <row r="364" spans="1:10" s="2" customFormat="1">
      <c r="A364" s="11"/>
      <c r="B364" s="12"/>
      <c r="C364" s="13" t="s">
        <v>1670</v>
      </c>
      <c r="D364" s="14" t="s">
        <v>1671</v>
      </c>
      <c r="E364" s="14" t="s">
        <v>1552</v>
      </c>
      <c r="F364" s="15" t="s">
        <v>104</v>
      </c>
      <c r="G364" s="15" t="s">
        <v>19</v>
      </c>
      <c r="H364" s="24">
        <v>45</v>
      </c>
      <c r="I364" s="28" t="s">
        <v>1616</v>
      </c>
      <c r="J364" s="28" t="s">
        <v>1672</v>
      </c>
    </row>
    <row r="365" spans="1:10" s="2" customFormat="1">
      <c r="A365" s="11"/>
      <c r="B365" s="12"/>
      <c r="C365" s="13"/>
      <c r="D365" s="14"/>
      <c r="E365" s="14"/>
      <c r="F365" s="15"/>
      <c r="G365" s="15"/>
      <c r="H365" s="24"/>
      <c r="I365" s="28"/>
      <c r="J365" s="28">
        <f t="shared" si="9"/>
        <v>0</v>
      </c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28"/>
      <c r="J366" s="28">
        <f t="shared" si="9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SUM(J370)</f>
        <v>0</v>
      </c>
    </row>
    <row r="368" spans="1:10" ht="10.15" customHeight="1">
      <c r="A368" s="9"/>
      <c r="B368" s="10"/>
      <c r="C368" s="13" t="s">
        <v>1673</v>
      </c>
      <c r="D368" s="14" t="s">
        <v>1671</v>
      </c>
      <c r="E368" s="14" t="s">
        <v>1552</v>
      </c>
      <c r="F368" s="15" t="s">
        <v>104</v>
      </c>
      <c r="G368" s="15" t="s">
        <v>19</v>
      </c>
      <c r="H368" s="24">
        <v>2</v>
      </c>
      <c r="I368" s="28" t="s">
        <v>1659</v>
      </c>
      <c r="J368" s="39" t="s">
        <v>1660</v>
      </c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10"/>
      <c r="G371" s="10"/>
      <c r="H371" s="23">
        <v>0</v>
      </c>
      <c r="I371" s="28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28"/>
      <c r="J374" s="28">
        <f t="shared" si="9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10"/>
      <c r="G375" s="10"/>
      <c r="H375" s="23">
        <v>0</v>
      </c>
      <c r="I375" s="28"/>
      <c r="J375" s="39">
        <f>SUM(J378)</f>
        <v>0</v>
      </c>
    </row>
    <row r="376" spans="1:10" ht="10.9" customHeight="1">
      <c r="A376" s="9"/>
      <c r="B376" s="10"/>
      <c r="C376" s="103" t="s">
        <v>1674</v>
      </c>
      <c r="D376" s="10"/>
      <c r="E376" s="104" t="s">
        <v>628</v>
      </c>
      <c r="F376" s="16">
        <v>4</v>
      </c>
      <c r="G376" s="16" t="s">
        <v>882</v>
      </c>
      <c r="H376" s="23">
        <v>45</v>
      </c>
      <c r="I376" s="28" t="s">
        <v>1652</v>
      </c>
      <c r="J376" s="39" t="s">
        <v>1675</v>
      </c>
    </row>
    <row r="377" spans="1:10" ht="10.9" customHeight="1">
      <c r="A377" s="9"/>
      <c r="B377" s="10"/>
      <c r="C377" s="9"/>
      <c r="D377" s="10"/>
      <c r="E377" s="10"/>
      <c r="F377" s="10"/>
      <c r="G377" s="10"/>
      <c r="H377" s="23"/>
      <c r="I377" s="28"/>
      <c r="J377" s="39"/>
    </row>
    <row r="378" spans="1:10" s="2" customFormat="1">
      <c r="A378" s="11"/>
      <c r="B378" s="12"/>
      <c r="C378" s="13"/>
      <c r="D378" s="14"/>
      <c r="E378" s="14"/>
      <c r="F378" s="15"/>
      <c r="G378" s="15"/>
      <c r="H378" s="24"/>
      <c r="I378" s="28"/>
      <c r="J378" s="28">
        <f t="shared" si="9"/>
        <v>0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0</v>
      </c>
    </row>
    <row r="380" spans="1:10" s="2" customFormat="1" ht="22.5">
      <c r="A380" s="11"/>
      <c r="B380" s="12"/>
      <c r="C380" s="13" t="s">
        <v>1069</v>
      </c>
      <c r="D380" s="14" t="s">
        <v>1676</v>
      </c>
      <c r="E380" s="14" t="s">
        <v>1552</v>
      </c>
      <c r="F380" s="15" t="s">
        <v>167</v>
      </c>
      <c r="G380" s="15" t="s">
        <v>427</v>
      </c>
      <c r="H380" s="24">
        <v>45</v>
      </c>
      <c r="I380" s="28" t="s">
        <v>1655</v>
      </c>
      <c r="J380" s="28" t="s">
        <v>1677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9"/>
        <v>0</v>
      </c>
    </row>
    <row r="383" spans="1:10" ht="24.95" customHeight="1">
      <c r="A383" s="45" t="s">
        <v>83</v>
      </c>
      <c r="B383" s="10"/>
      <c r="C383" s="9" t="s">
        <v>70</v>
      </c>
      <c r="D383" s="10"/>
      <c r="E383" s="10"/>
      <c r="F383" s="10"/>
      <c r="G383" s="10"/>
      <c r="H383" s="23">
        <v>0</v>
      </c>
      <c r="I383" s="28"/>
      <c r="J383" s="39">
        <f>SUM(J384:J386)</f>
        <v>0</v>
      </c>
    </row>
    <row r="384" spans="1:10">
      <c r="A384" s="11"/>
      <c r="B384" s="16"/>
      <c r="C384" s="17"/>
      <c r="D384" s="17"/>
      <c r="E384" s="17"/>
      <c r="F384" s="16"/>
      <c r="G384" s="16"/>
      <c r="H384" s="23"/>
      <c r="I384" s="28"/>
      <c r="J384" s="28">
        <f t="shared" si="9"/>
        <v>0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/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0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28"/>
      <c r="J426" s="28">
        <f t="shared" ref="J426:J488" si="11">H426*I426</f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1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0</v>
      </c>
    </row>
    <row r="430" spans="1:10" s="2" customFormat="1">
      <c r="A430" s="11"/>
      <c r="B430" s="12"/>
      <c r="C430" s="13" t="s">
        <v>898</v>
      </c>
      <c r="D430" s="14" t="s">
        <v>1678</v>
      </c>
      <c r="E430" s="14" t="s">
        <v>1552</v>
      </c>
      <c r="F430" s="15" t="s">
        <v>39</v>
      </c>
      <c r="G430" s="15" t="s">
        <v>19</v>
      </c>
      <c r="H430" s="24">
        <v>38</v>
      </c>
      <c r="I430" s="28" t="s">
        <v>1679</v>
      </c>
      <c r="J430" s="28" t="s">
        <v>1680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28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>
        <v>0</v>
      </c>
      <c r="I437" s="28"/>
      <c r="J437" s="39">
        <f>SUM(J438:J440)</f>
        <v>0</v>
      </c>
    </row>
    <row r="438" spans="1:10" s="2" customFormat="1">
      <c r="A438" s="11"/>
      <c r="B438" s="12"/>
      <c r="C438" s="13" t="s">
        <v>1681</v>
      </c>
      <c r="D438" s="14" t="s">
        <v>1682</v>
      </c>
      <c r="E438" s="14" t="s">
        <v>1552</v>
      </c>
      <c r="F438" s="15" t="s">
        <v>39</v>
      </c>
      <c r="G438" s="15" t="s">
        <v>33</v>
      </c>
      <c r="H438" s="24">
        <v>36</v>
      </c>
      <c r="I438" s="28" t="s">
        <v>1652</v>
      </c>
      <c r="J438" s="28" t="s">
        <v>1683</v>
      </c>
    </row>
    <row r="439" spans="1:10" s="2" customFormat="1">
      <c r="A439" s="11"/>
      <c r="B439" s="12"/>
      <c r="C439" s="13" t="s">
        <v>1684</v>
      </c>
      <c r="D439" s="14" t="s">
        <v>1685</v>
      </c>
      <c r="E439" s="14" t="s">
        <v>1552</v>
      </c>
      <c r="F439" s="15" t="s">
        <v>39</v>
      </c>
      <c r="G439" s="15" t="s">
        <v>33</v>
      </c>
      <c r="H439" s="24">
        <v>1</v>
      </c>
      <c r="I439" s="28" t="s">
        <v>1686</v>
      </c>
      <c r="J439" s="28" t="s">
        <v>1686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1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10"/>
      <c r="G441" s="10"/>
      <c r="H441" s="23">
        <v>0</v>
      </c>
      <c r="I441" s="28"/>
      <c r="J441" s="39">
        <f>SUM(J442:J444)</f>
        <v>0</v>
      </c>
    </row>
    <row r="442" spans="1:10">
      <c r="A442" s="11"/>
      <c r="B442" s="16"/>
      <c r="C442" s="17"/>
      <c r="D442" s="17"/>
      <c r="E442" s="17"/>
      <c r="F442" s="16"/>
      <c r="G442" s="16"/>
      <c r="H442" s="23"/>
      <c r="I442" s="28"/>
      <c r="J442" s="28">
        <f t="shared" si="11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1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1"/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0</v>
      </c>
    </row>
    <row r="450" spans="1:10" s="2" customFormat="1">
      <c r="A450" s="11"/>
      <c r="B450" s="12"/>
      <c r="C450" s="158" t="s">
        <v>1687</v>
      </c>
      <c r="D450" s="159" t="s">
        <v>1688</v>
      </c>
      <c r="E450" s="159" t="s">
        <v>1552</v>
      </c>
      <c r="F450" s="160" t="s">
        <v>39</v>
      </c>
      <c r="G450" s="160" t="s">
        <v>882</v>
      </c>
      <c r="H450" s="161">
        <v>5</v>
      </c>
      <c r="I450" s="162" t="s">
        <v>1689</v>
      </c>
      <c r="J450" s="162" t="s">
        <v>1690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28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0</v>
      </c>
    </row>
    <row r="470" spans="1:10" s="2" customFormat="1">
      <c r="A470" s="11"/>
      <c r="B470" s="12"/>
      <c r="C470" s="13" t="s">
        <v>1691</v>
      </c>
      <c r="D470" s="14" t="s">
        <v>1692</v>
      </c>
      <c r="E470" s="14" t="s">
        <v>1552</v>
      </c>
      <c r="F470" s="15" t="s">
        <v>39</v>
      </c>
      <c r="G470" s="15" t="s">
        <v>33</v>
      </c>
      <c r="H470" s="24">
        <v>40</v>
      </c>
      <c r="I470" s="28" t="s">
        <v>1659</v>
      </c>
      <c r="J470" s="28" t="s">
        <v>1693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0</v>
      </c>
    </row>
    <row r="478" spans="1:10" s="2" customFormat="1">
      <c r="A478" s="11"/>
      <c r="B478" s="12"/>
      <c r="C478" s="13"/>
      <c r="D478" s="14"/>
      <c r="E478" s="14"/>
      <c r="F478" s="15"/>
      <c r="G478" s="15"/>
      <c r="H478" s="24"/>
      <c r="I478" s="28"/>
      <c r="J478" s="28"/>
    </row>
    <row r="479" spans="1:10" s="2" customFormat="1" ht="33.75">
      <c r="A479" s="11"/>
      <c r="B479" s="12"/>
      <c r="C479" s="13" t="s">
        <v>1694</v>
      </c>
      <c r="D479" s="14" t="s">
        <v>1695</v>
      </c>
      <c r="E479" s="14" t="s">
        <v>1696</v>
      </c>
      <c r="F479" s="15" t="s">
        <v>39</v>
      </c>
      <c r="G479" s="15" t="s">
        <v>19</v>
      </c>
      <c r="H479" s="24">
        <v>40</v>
      </c>
      <c r="I479" s="28" t="s">
        <v>1660</v>
      </c>
      <c r="J479" s="28" t="s">
        <v>1697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0</v>
      </c>
    </row>
    <row r="482" spans="1:10">
      <c r="A482" s="11"/>
      <c r="B482" s="16"/>
      <c r="C482" s="17" t="s">
        <v>1698</v>
      </c>
      <c r="D482" s="17" t="s">
        <v>1699</v>
      </c>
      <c r="E482" s="17" t="s">
        <v>1552</v>
      </c>
      <c r="F482" s="16">
        <v>5</v>
      </c>
      <c r="G482" s="16" t="s">
        <v>19</v>
      </c>
      <c r="H482" s="23">
        <v>1</v>
      </c>
      <c r="I482" s="28" t="s">
        <v>1659</v>
      </c>
      <c r="J482" s="28" t="s">
        <v>1659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/>
    </row>
    <row r="486" spans="1:10" s="2" customFormat="1">
      <c r="A486" s="11"/>
      <c r="B486" s="12"/>
      <c r="C486" s="13" t="s">
        <v>1082</v>
      </c>
      <c r="D486" s="14" t="s">
        <v>680</v>
      </c>
      <c r="E486" s="14" t="s">
        <v>1552</v>
      </c>
      <c r="F486" s="15" t="s">
        <v>39</v>
      </c>
      <c r="G486" s="15" t="s">
        <v>19</v>
      </c>
      <c r="H486" s="24">
        <v>38</v>
      </c>
      <c r="I486" s="28" t="s">
        <v>1679</v>
      </c>
      <c r="J486" s="28" t="s">
        <v>1680</v>
      </c>
    </row>
    <row r="487" spans="1:10" s="2" customFormat="1">
      <c r="A487" s="11"/>
      <c r="B487" s="12"/>
      <c r="C487" s="158" t="s">
        <v>1700</v>
      </c>
      <c r="D487" s="159" t="s">
        <v>1701</v>
      </c>
      <c r="E487" s="159" t="s">
        <v>1702</v>
      </c>
      <c r="F487" s="160" t="s">
        <v>39</v>
      </c>
      <c r="G487" s="160" t="s">
        <v>19</v>
      </c>
      <c r="H487" s="161">
        <v>35</v>
      </c>
      <c r="I487" s="162" t="s">
        <v>1703</v>
      </c>
      <c r="J487" s="162" t="s">
        <v>1704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28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10"/>
      <c r="G489" s="10"/>
      <c r="H489" s="23">
        <v>0</v>
      </c>
      <c r="I489" s="28"/>
      <c r="J489" s="39">
        <f>SUM(J490:J492)</f>
        <v>0</v>
      </c>
    </row>
    <row r="490" spans="1:10">
      <c r="A490" s="11"/>
      <c r="B490" s="16"/>
      <c r="C490" s="17"/>
      <c r="D490" s="17"/>
      <c r="E490" s="17"/>
      <c r="F490" s="16"/>
      <c r="G490" s="16"/>
      <c r="H490" s="23"/>
      <c r="I490" s="28"/>
      <c r="J490" s="28">
        <f t="shared" ref="J490:J520" si="12">H490*I490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/>
    </row>
    <row r="494" spans="1:10" s="2" customFormat="1">
      <c r="A494" s="11"/>
      <c r="B494" s="12"/>
      <c r="C494" s="13" t="s">
        <v>1705</v>
      </c>
      <c r="D494" s="14" t="s">
        <v>1706</v>
      </c>
      <c r="E494" s="14" t="s">
        <v>1552</v>
      </c>
      <c r="F494" s="15" t="s">
        <v>39</v>
      </c>
      <c r="G494" s="15" t="s">
        <v>19</v>
      </c>
      <c r="H494" s="24">
        <v>39</v>
      </c>
      <c r="I494" s="28" t="s">
        <v>1679</v>
      </c>
      <c r="J494" s="28" t="s">
        <v>1707</v>
      </c>
    </row>
    <row r="495" spans="1:10" s="2" customFormat="1">
      <c r="A495" s="11"/>
      <c r="B495" s="12"/>
      <c r="C495" s="158" t="s">
        <v>1708</v>
      </c>
      <c r="D495" s="159" t="s">
        <v>1709</v>
      </c>
      <c r="E495" s="159" t="s">
        <v>1710</v>
      </c>
      <c r="F495" s="160" t="s">
        <v>39</v>
      </c>
      <c r="G495" s="160" t="s">
        <v>882</v>
      </c>
      <c r="H495" s="161">
        <v>23</v>
      </c>
      <c r="I495" s="162" t="s">
        <v>1711</v>
      </c>
      <c r="J495" s="162" t="s">
        <v>1712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SUM(J500)</f>
        <v>0</v>
      </c>
    </row>
    <row r="498" spans="1:10" ht="10.15" customHeight="1">
      <c r="A498" s="45"/>
      <c r="B498" s="10"/>
      <c r="C498" s="9"/>
      <c r="D498" s="10"/>
      <c r="E498" s="10"/>
      <c r="F498" s="10"/>
      <c r="G498" s="10"/>
      <c r="H498" s="23"/>
      <c r="I498" s="28"/>
      <c r="J498" s="39"/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2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SUM(J508)</f>
        <v>0</v>
      </c>
    </row>
    <row r="506" spans="1:10" ht="10.9" customHeight="1">
      <c r="A506" s="45"/>
      <c r="B506" s="10"/>
      <c r="C506" s="103" t="s">
        <v>1713</v>
      </c>
      <c r="D506" s="10"/>
      <c r="E506" s="104" t="s">
        <v>628</v>
      </c>
      <c r="F506" s="111">
        <v>5</v>
      </c>
      <c r="G506" s="113" t="s">
        <v>882</v>
      </c>
      <c r="H506" s="23">
        <v>40</v>
      </c>
      <c r="I506" s="28" t="s">
        <v>1714</v>
      </c>
      <c r="J506" s="39" t="s">
        <v>1715</v>
      </c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2"/>
        <v>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0</v>
      </c>
    </row>
    <row r="510" spans="1:10" s="2" customFormat="1">
      <c r="A510" s="11"/>
      <c r="B510" s="12"/>
      <c r="C510" s="13"/>
      <c r="D510" s="14"/>
      <c r="E510" s="14"/>
      <c r="F510" s="15"/>
      <c r="G510" s="15"/>
      <c r="H510" s="24"/>
      <c r="I510" s="28"/>
      <c r="J510" s="28">
        <f t="shared" si="12"/>
        <v>0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0</v>
      </c>
    </row>
    <row r="514" spans="1:10" s="2" customFormat="1" ht="22.5">
      <c r="A514" s="11"/>
      <c r="B514" s="12"/>
      <c r="C514" s="13" t="s">
        <v>629</v>
      </c>
      <c r="D514" s="14" t="s">
        <v>1716</v>
      </c>
      <c r="E514" s="14" t="s">
        <v>1717</v>
      </c>
      <c r="F514" s="15" t="s">
        <v>39</v>
      </c>
      <c r="G514" s="15" t="s">
        <v>19</v>
      </c>
      <c r="H514" s="24">
        <v>35</v>
      </c>
      <c r="I514" s="28" t="s">
        <v>1718</v>
      </c>
      <c r="J514" s="28" t="s">
        <v>1719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87</v>
      </c>
      <c r="D521" s="10"/>
      <c r="E521" s="10"/>
      <c r="F521" s="10"/>
      <c r="G521" s="10"/>
      <c r="H521" s="23">
        <v>0</v>
      </c>
      <c r="I521" s="28"/>
      <c r="J521" s="39">
        <f>SUM(J522:J524)</f>
        <v>0</v>
      </c>
    </row>
    <row r="522" spans="1:10" s="2" customFormat="1">
      <c r="A522" s="11"/>
      <c r="B522" s="12"/>
      <c r="C522" s="13"/>
      <c r="D522" s="14"/>
      <c r="E522" s="14"/>
      <c r="F522" s="15"/>
      <c r="G522" s="15"/>
      <c r="H522" s="24"/>
      <c r="I522" s="28"/>
      <c r="J522" s="28">
        <f t="shared" ref="J522:J556" si="13">H522*I522</f>
        <v>0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3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3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10"/>
      <c r="G525" s="10"/>
      <c r="H525" s="23">
        <v>0</v>
      </c>
      <c r="I525" s="28"/>
      <c r="J525" s="39">
        <f>SUM(J526:J528)</f>
        <v>0</v>
      </c>
    </row>
    <row r="526" spans="1:10" s="2" customFormat="1">
      <c r="A526" s="11"/>
      <c r="B526" s="12"/>
      <c r="C526" s="13" t="s">
        <v>631</v>
      </c>
      <c r="D526" s="14" t="s">
        <v>632</v>
      </c>
      <c r="E526" s="14" t="s">
        <v>1552</v>
      </c>
      <c r="F526" s="15" t="s">
        <v>39</v>
      </c>
      <c r="G526" s="15" t="s">
        <v>1720</v>
      </c>
      <c r="H526" s="24">
        <v>33</v>
      </c>
      <c r="I526" s="28" t="s">
        <v>1655</v>
      </c>
      <c r="J526" s="28" t="s">
        <v>1721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3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10"/>
      <c r="G529" s="10"/>
      <c r="H529" s="23">
        <v>0</v>
      </c>
      <c r="I529" s="28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28"/>
      <c r="J530" s="28">
        <f t="shared" si="13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3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3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28"/>
      <c r="J536" s="28">
        <f t="shared" si="13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28"/>
      <c r="J538" s="28">
        <f t="shared" si="13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28"/>
      <c r="J542" s="28">
        <f t="shared" si="13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3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3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28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3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10"/>
      <c r="G549" s="10"/>
      <c r="H549" s="23">
        <v>0</v>
      </c>
      <c r="I549" s="28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10"/>
      <c r="G550" s="10"/>
      <c r="H550" s="23"/>
      <c r="I550" s="28"/>
      <c r="J550" s="39"/>
    </row>
    <row r="551" spans="1:10" ht="10.9" customHeight="1">
      <c r="A551" s="45"/>
      <c r="B551" s="10"/>
      <c r="C551" s="9"/>
      <c r="D551" s="10"/>
      <c r="E551" s="10"/>
      <c r="F551" s="10"/>
      <c r="G551" s="10"/>
      <c r="H551" s="23"/>
      <c r="I551" s="28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28"/>
      <c r="J552" s="28">
        <f t="shared" si="13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10"/>
      <c r="G553" s="10"/>
      <c r="H553" s="23">
        <v>0</v>
      </c>
      <c r="I553" s="28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3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ref="J558:J578" si="14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4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4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10"/>
      <c r="G561" s="10"/>
      <c r="H561" s="23">
        <v>0</v>
      </c>
      <c r="I561" s="28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28"/>
      <c r="J564" s="28">
        <f t="shared" si="14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38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42"/>
      <c r="G566" s="42"/>
      <c r="H566" s="43"/>
      <c r="I566" s="44"/>
      <c r="J566" s="28"/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10"/>
      <c r="G567" s="10"/>
      <c r="H567" s="23">
        <v>0</v>
      </c>
      <c r="I567" s="28"/>
      <c r="J567" s="28">
        <f>SUM(J568:J570)</f>
        <v>0</v>
      </c>
    </row>
    <row r="568" spans="1:10" s="2" customFormat="1">
      <c r="A568" s="11"/>
      <c r="B568" s="12"/>
      <c r="C568" s="13"/>
      <c r="D568" s="14"/>
      <c r="E568" s="14"/>
      <c r="F568" s="15"/>
      <c r="G568" s="15"/>
      <c r="H568" s="24"/>
      <c r="I568" s="28"/>
      <c r="J568" s="28">
        <f t="shared" si="14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4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10"/>
      <c r="G571" s="10"/>
      <c r="H571" s="23">
        <v>0</v>
      </c>
      <c r="I571" s="28"/>
      <c r="J571" s="28">
        <f>SUM(J572:J574)</f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4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10"/>
      <c r="G575" s="10"/>
      <c r="H575" s="23">
        <v>0</v>
      </c>
      <c r="I575" s="28"/>
      <c r="J575" s="28">
        <f>SUM(J576:J578)</f>
        <v>0</v>
      </c>
    </row>
    <row r="576" spans="1:10" s="2" customFormat="1">
      <c r="A576" s="11"/>
      <c r="B576" s="12"/>
      <c r="C576" s="13" t="s">
        <v>918</v>
      </c>
      <c r="D576" s="14" t="s">
        <v>1722</v>
      </c>
      <c r="E576" s="14" t="s">
        <v>1552</v>
      </c>
      <c r="F576" s="15" t="s">
        <v>41</v>
      </c>
      <c r="G576" s="15" t="s">
        <v>19</v>
      </c>
      <c r="H576" s="24">
        <v>37</v>
      </c>
      <c r="I576" s="28" t="s">
        <v>1679</v>
      </c>
      <c r="J576" s="28" t="s">
        <v>1723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28"/>
      <c r="J580" s="28">
        <f t="shared" ref="J580:J622" si="15">H580*I580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si="15"/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5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10"/>
      <c r="G583" s="10"/>
      <c r="H583" s="23">
        <v>0</v>
      </c>
      <c r="I583" s="28"/>
      <c r="J583" s="28">
        <f>SUM(J584:J586)</f>
        <v>0</v>
      </c>
    </row>
    <row r="584" spans="1:10" s="2" customFormat="1">
      <c r="A584" s="11"/>
      <c r="B584" s="12"/>
      <c r="C584" s="13" t="s">
        <v>1724</v>
      </c>
      <c r="D584" s="14" t="s">
        <v>1682</v>
      </c>
      <c r="E584" s="14" t="s">
        <v>1552</v>
      </c>
      <c r="F584" s="15" t="s">
        <v>41</v>
      </c>
      <c r="G584" s="15" t="s">
        <v>33</v>
      </c>
      <c r="H584" s="24">
        <v>40</v>
      </c>
      <c r="I584" s="28" t="s">
        <v>1652</v>
      </c>
      <c r="J584" s="28" t="s">
        <v>1725</v>
      </c>
    </row>
    <row r="585" spans="1:10" s="2" customFormat="1">
      <c r="A585" s="11"/>
      <c r="B585" s="12"/>
      <c r="C585" s="13" t="s">
        <v>1726</v>
      </c>
      <c r="D585" s="14" t="s">
        <v>1727</v>
      </c>
      <c r="E585" s="14" t="s">
        <v>1552</v>
      </c>
      <c r="F585" s="15" t="s">
        <v>41</v>
      </c>
      <c r="G585" s="15" t="s">
        <v>33</v>
      </c>
      <c r="H585" s="24">
        <v>2</v>
      </c>
      <c r="I585" s="28" t="s">
        <v>1686</v>
      </c>
      <c r="J585" s="28" t="s">
        <v>1690</v>
      </c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28"/>
      <c r="J586" s="28">
        <f t="shared" si="15"/>
        <v>0</v>
      </c>
    </row>
    <row r="587" spans="1:10" ht="24.95" customHeight="1">
      <c r="A587" s="45" t="s">
        <v>41</v>
      </c>
      <c r="B587" s="10"/>
      <c r="C587" s="9" t="s">
        <v>256</v>
      </c>
      <c r="D587" s="10"/>
      <c r="E587" s="10"/>
      <c r="F587" s="10"/>
      <c r="G587" s="10"/>
      <c r="H587" s="23">
        <v>0</v>
      </c>
      <c r="I587" s="28"/>
      <c r="J587" s="28">
        <f>SUM(J588:J590)</f>
        <v>0</v>
      </c>
    </row>
    <row r="588" spans="1:10">
      <c r="A588" s="11"/>
      <c r="B588" s="16"/>
      <c r="C588" s="17"/>
      <c r="D588" s="17"/>
      <c r="E588" s="17"/>
      <c r="F588" s="16"/>
      <c r="G588" s="16"/>
      <c r="H588" s="23"/>
      <c r="I588" s="28"/>
      <c r="J588" s="28">
        <f t="shared" si="15"/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5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5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10"/>
      <c r="G595" s="10"/>
      <c r="H595" s="23">
        <v>0</v>
      </c>
      <c r="I595" s="28"/>
      <c r="J595" s="28">
        <f>SUM(J596:J598)</f>
        <v>0</v>
      </c>
    </row>
    <row r="596" spans="1:10" s="2" customFormat="1">
      <c r="A596" s="11"/>
      <c r="B596" s="12"/>
      <c r="C596" s="158"/>
      <c r="D596" s="159"/>
      <c r="E596" s="159"/>
      <c r="F596" s="160"/>
      <c r="G596" s="160"/>
      <c r="H596" s="161"/>
      <c r="I596" s="162"/>
      <c r="J596" s="162"/>
    </row>
    <row r="597" spans="1:10" s="2" customFormat="1">
      <c r="A597" s="11"/>
      <c r="B597" s="12"/>
      <c r="C597" s="158"/>
      <c r="D597" s="159"/>
      <c r="E597" s="159"/>
      <c r="F597" s="160"/>
      <c r="G597" s="160"/>
      <c r="H597" s="161"/>
      <c r="I597" s="162"/>
      <c r="J597" s="162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5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10"/>
      <c r="G599" s="10"/>
      <c r="H599" s="23">
        <v>0</v>
      </c>
      <c r="I599" s="28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28"/>
      <c r="J600" s="28">
        <f t="shared" si="15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5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5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28"/>
      <c r="J612" s="28">
        <f t="shared" si="15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5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10"/>
      <c r="G615" s="10"/>
      <c r="H615" s="23">
        <v>0</v>
      </c>
      <c r="I615" s="28"/>
      <c r="J615" s="28">
        <f>SUM(J616:J618)</f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5"/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10"/>
      <c r="G619" s="10"/>
      <c r="H619" s="23">
        <v>0</v>
      </c>
      <c r="I619" s="28"/>
      <c r="J619" s="28">
        <f>SUM(J620:J622)</f>
        <v>0</v>
      </c>
    </row>
    <row r="620" spans="1:10">
      <c r="A620" s="11"/>
      <c r="B620" s="16"/>
      <c r="C620" s="17" t="s">
        <v>1728</v>
      </c>
      <c r="D620" s="17" t="s">
        <v>1729</v>
      </c>
      <c r="E620" s="17" t="s">
        <v>1552</v>
      </c>
      <c r="F620" s="16">
        <v>6</v>
      </c>
      <c r="G620" s="16" t="s">
        <v>19</v>
      </c>
      <c r="H620" s="23">
        <v>1</v>
      </c>
      <c r="I620" s="28" t="s">
        <v>1659</v>
      </c>
      <c r="J620" s="28" t="s">
        <v>1659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28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>
        <f t="shared" si="15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10"/>
      <c r="G623" s="10"/>
      <c r="H623" s="23">
        <v>0</v>
      </c>
      <c r="I623" s="28"/>
      <c r="J623" s="28">
        <f>SUM(J624:J626)</f>
        <v>0</v>
      </c>
    </row>
    <row r="624" spans="1:10" s="2" customFormat="1">
      <c r="A624" s="11"/>
      <c r="B624" s="12"/>
      <c r="C624" s="13"/>
      <c r="D624" s="14"/>
      <c r="E624" s="14"/>
      <c r="F624" s="15"/>
      <c r="G624" s="15"/>
      <c r="H624" s="24"/>
      <c r="I624" s="28"/>
      <c r="J624" s="28"/>
    </row>
    <row r="625" spans="1:10" s="2" customFormat="1" ht="33.75">
      <c r="A625" s="11"/>
      <c r="B625" s="12"/>
      <c r="C625" s="13" t="s">
        <v>1730</v>
      </c>
      <c r="D625" s="14" t="s">
        <v>1731</v>
      </c>
      <c r="E625" s="14" t="s">
        <v>1696</v>
      </c>
      <c r="F625" s="15" t="s">
        <v>41</v>
      </c>
      <c r="G625" s="15" t="s">
        <v>19</v>
      </c>
      <c r="H625" s="24">
        <v>40</v>
      </c>
      <c r="I625" s="28" t="s">
        <v>1660</v>
      </c>
      <c r="J625" s="28" t="s">
        <v>1697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ref="J626:J666" si="16">H626*I626</f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10"/>
      <c r="G627" s="10"/>
      <c r="H627" s="23">
        <v>0</v>
      </c>
      <c r="I627" s="28"/>
      <c r="J627" s="28">
        <f>SUM(J628:J630)</f>
        <v>0</v>
      </c>
    </row>
    <row r="628" spans="1:10">
      <c r="A628" s="11"/>
      <c r="B628" s="16"/>
      <c r="C628" s="17" t="s">
        <v>1732</v>
      </c>
      <c r="D628" s="17" t="s">
        <v>1699</v>
      </c>
      <c r="E628" s="17" t="s">
        <v>1552</v>
      </c>
      <c r="F628" s="16">
        <v>6</v>
      </c>
      <c r="G628" s="16" t="s">
        <v>19</v>
      </c>
      <c r="H628" s="23">
        <v>2</v>
      </c>
      <c r="I628" s="28" t="s">
        <v>1659</v>
      </c>
      <c r="J628" s="28" t="s">
        <v>1660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6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10"/>
      <c r="G631" s="10"/>
      <c r="H631" s="23">
        <v>0</v>
      </c>
      <c r="I631" s="28"/>
      <c r="J631" s="28">
        <f>SUM(J632:J634)</f>
        <v>0</v>
      </c>
    </row>
    <row r="632" spans="1:10" s="2" customFormat="1">
      <c r="A632" s="11"/>
      <c r="B632" s="12"/>
      <c r="C632" s="13" t="s">
        <v>1105</v>
      </c>
      <c r="D632" s="14" t="s">
        <v>642</v>
      </c>
      <c r="E632" s="14" t="s">
        <v>1552</v>
      </c>
      <c r="F632" s="15" t="s">
        <v>41</v>
      </c>
      <c r="G632" s="15" t="s">
        <v>19</v>
      </c>
      <c r="H632" s="24">
        <v>38</v>
      </c>
      <c r="I632" s="28" t="s">
        <v>1679</v>
      </c>
      <c r="J632" s="28" t="s">
        <v>1680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6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10"/>
      <c r="G635" s="10"/>
      <c r="H635" s="23">
        <v>0</v>
      </c>
      <c r="I635" s="28"/>
      <c r="J635" s="28">
        <f>SUM(J636:J638)</f>
        <v>0</v>
      </c>
    </row>
    <row r="636" spans="1:10">
      <c r="A636" s="11"/>
      <c r="B636" s="16"/>
      <c r="C636" s="17"/>
      <c r="D636" s="17"/>
      <c r="E636" s="17"/>
      <c r="F636" s="16"/>
      <c r="G636" s="16"/>
      <c r="H636" s="23"/>
      <c r="I636" s="28"/>
      <c r="J636" s="28">
        <f t="shared" si="16"/>
        <v>0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28"/>
      <c r="J637" s="28"/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>
        <f t="shared" si="16"/>
        <v>0</v>
      </c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10"/>
      <c r="G639" s="10"/>
      <c r="H639" s="23">
        <v>0</v>
      </c>
      <c r="I639" s="28"/>
      <c r="J639" s="28">
        <f>SUM(J640:J642)</f>
        <v>0</v>
      </c>
    </row>
    <row r="640" spans="1:10" s="2" customFormat="1">
      <c r="A640" s="11"/>
      <c r="B640" s="12"/>
      <c r="C640" s="13" t="s">
        <v>1733</v>
      </c>
      <c r="D640" s="14" t="s">
        <v>1734</v>
      </c>
      <c r="E640" s="14" t="s">
        <v>1552</v>
      </c>
      <c r="F640" s="15" t="s">
        <v>41</v>
      </c>
      <c r="G640" s="15" t="s">
        <v>882</v>
      </c>
      <c r="H640" s="24">
        <v>38</v>
      </c>
      <c r="I640" s="28" t="s">
        <v>1689</v>
      </c>
      <c r="J640" s="28" t="s">
        <v>1735</v>
      </c>
    </row>
    <row r="641" spans="1:10" s="2" customFormat="1">
      <c r="A641" s="11"/>
      <c r="B641" s="12"/>
      <c r="C641" s="13"/>
      <c r="D641" s="14"/>
      <c r="E641" s="14"/>
      <c r="F641" s="15"/>
      <c r="G641" s="15"/>
      <c r="H641" s="24"/>
      <c r="I641" s="28"/>
      <c r="J641" s="28">
        <f t="shared" si="16"/>
        <v>0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28"/>
      <c r="J642" s="28">
        <f t="shared" si="16"/>
        <v>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10"/>
      <c r="G643" s="10"/>
      <c r="H643" s="23">
        <v>0</v>
      </c>
      <c r="I643" s="28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10"/>
      <c r="G644" s="10"/>
      <c r="H644" s="23"/>
      <c r="I644" s="28"/>
      <c r="J644" s="28"/>
    </row>
    <row r="645" spans="1:10" ht="10.15" customHeight="1">
      <c r="A645" s="45"/>
      <c r="B645" s="10"/>
      <c r="C645" s="9"/>
      <c r="D645" s="10"/>
      <c r="E645" s="10"/>
      <c r="F645" s="10"/>
      <c r="G645" s="10"/>
      <c r="H645" s="23"/>
      <c r="I645" s="28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6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10"/>
      <c r="G647" s="10"/>
      <c r="H647" s="23">
        <v>0</v>
      </c>
      <c r="I647" s="28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28"/>
      <c r="J648" s="28">
        <f t="shared" si="16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6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10"/>
      <c r="G651" s="10"/>
      <c r="H651" s="23">
        <v>0</v>
      </c>
      <c r="I651" s="28"/>
      <c r="J651" s="28">
        <f>SUM(J652:J654)</f>
        <v>0</v>
      </c>
    </row>
    <row r="652" spans="1:10" s="2" customFormat="1">
      <c r="A652" s="11"/>
      <c r="B652" s="12"/>
      <c r="C652" s="13" t="s">
        <v>1713</v>
      </c>
      <c r="D652" s="14"/>
      <c r="E652" s="14" t="s">
        <v>628</v>
      </c>
      <c r="F652" s="15" t="s">
        <v>41</v>
      </c>
      <c r="G652" s="15" t="s">
        <v>882</v>
      </c>
      <c r="H652" s="24">
        <v>43</v>
      </c>
      <c r="I652" s="28" t="s">
        <v>1714</v>
      </c>
      <c r="J652" s="28" t="s">
        <v>1736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10"/>
      <c r="G655" s="10"/>
      <c r="H655" s="23">
        <v>0</v>
      </c>
      <c r="I655" s="28"/>
      <c r="J655" s="28">
        <f>SUM(J656:J658)</f>
        <v>0</v>
      </c>
    </row>
    <row r="656" spans="1:10" s="2" customFormat="1">
      <c r="A656" s="11"/>
      <c r="B656" s="12"/>
      <c r="C656" s="13" t="s">
        <v>1737</v>
      </c>
      <c r="D656" s="14" t="s">
        <v>1716</v>
      </c>
      <c r="E656" s="14" t="s">
        <v>1738</v>
      </c>
      <c r="F656" s="15" t="s">
        <v>41</v>
      </c>
      <c r="G656" s="15" t="s">
        <v>19</v>
      </c>
      <c r="H656" s="24">
        <v>41</v>
      </c>
      <c r="I656" s="28" t="s">
        <v>1718</v>
      </c>
      <c r="J656" s="28" t="s">
        <v>1739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6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10"/>
      <c r="G659" s="10"/>
      <c r="H659" s="23">
        <v>0</v>
      </c>
      <c r="I659" s="28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ht="24.95" customHeight="1">
      <c r="A663" s="45" t="s">
        <v>128</v>
      </c>
      <c r="B663" s="10"/>
      <c r="C663" s="9" t="s">
        <v>87</v>
      </c>
      <c r="D663" s="10"/>
      <c r="E663" s="10"/>
      <c r="F663" s="10"/>
      <c r="G663" s="10"/>
      <c r="H663" s="23">
        <v>0</v>
      </c>
      <c r="I663" s="28"/>
      <c r="J663" s="28">
        <f>SUM(J664:J666)</f>
        <v>0</v>
      </c>
    </row>
    <row r="664" spans="1:10">
      <c r="A664" s="11"/>
      <c r="B664" s="16"/>
      <c r="C664" s="17"/>
      <c r="D664" s="17"/>
      <c r="E664" s="17"/>
      <c r="F664" s="16"/>
      <c r="G664" s="16"/>
      <c r="H664" s="23"/>
      <c r="I664" s="28"/>
      <c r="J664" s="28">
        <f t="shared" si="16"/>
        <v>0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6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6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10"/>
      <c r="G667" s="10"/>
      <c r="H667" s="23">
        <v>0</v>
      </c>
      <c r="I667" s="28"/>
      <c r="J667" s="28">
        <f>SUM(J668:J670)</f>
        <v>0</v>
      </c>
    </row>
    <row r="668" spans="1:10" s="2" customFormat="1">
      <c r="A668" s="11"/>
      <c r="B668" s="12"/>
      <c r="C668" s="158" t="s">
        <v>649</v>
      </c>
      <c r="D668" s="159" t="s">
        <v>1740</v>
      </c>
      <c r="E668" s="159" t="s">
        <v>1552</v>
      </c>
      <c r="F668" s="160" t="s">
        <v>41</v>
      </c>
      <c r="G668" s="160" t="s">
        <v>1720</v>
      </c>
      <c r="H668" s="161">
        <v>37</v>
      </c>
      <c r="I668" s="162" t="s">
        <v>1741</v>
      </c>
      <c r="J668" s="162" t="s">
        <v>1742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ref="J670:J702" si="17">H670*I670</f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10"/>
      <c r="G671" s="10"/>
      <c r="H671" s="23">
        <v>0</v>
      </c>
      <c r="I671" s="28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>
        <f t="shared" si="17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7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28"/>
      <c r="J676" s="28">
        <f t="shared" si="17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7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28"/>
      <c r="J680" s="28">
        <f t="shared" si="17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7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28"/>
      <c r="J684" s="28">
        <f t="shared" si="17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>
        <f t="shared" si="17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7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28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7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10"/>
      <c r="G691" s="10"/>
      <c r="H691" s="23">
        <v>0</v>
      </c>
      <c r="I691" s="28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10"/>
      <c r="G692" s="10"/>
      <c r="H692" s="23"/>
      <c r="I692" s="28"/>
      <c r="J692" s="28"/>
    </row>
    <row r="693" spans="1:10" ht="10.9" customHeight="1">
      <c r="A693" s="45"/>
      <c r="B693" s="10"/>
      <c r="C693" s="9"/>
      <c r="D693" s="10"/>
      <c r="E693" s="10"/>
      <c r="F693" s="10"/>
      <c r="G693" s="10"/>
      <c r="H693" s="23"/>
      <c r="I693" s="28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28"/>
      <c r="J694" s="28">
        <f t="shared" si="17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10"/>
      <c r="G695" s="10"/>
      <c r="H695" s="23">
        <v>0</v>
      </c>
      <c r="I695" s="28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28"/>
      <c r="J696" s="28">
        <f t="shared" si="17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28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7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7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7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28"/>
      <c r="J704" s="28">
        <f t="shared" ref="J704:J760" si="18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si="18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8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38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42"/>
      <c r="G708" s="42"/>
      <c r="H708" s="43"/>
      <c r="I708" s="44"/>
      <c r="J708" s="28"/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10"/>
      <c r="G709" s="10"/>
      <c r="H709" s="23">
        <v>0</v>
      </c>
      <c r="I709" s="28"/>
      <c r="J709" s="28">
        <f>SUM(J710:J712)</f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8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8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10"/>
      <c r="G713" s="10"/>
      <c r="H713" s="23">
        <v>0</v>
      </c>
      <c r="I713" s="28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10"/>
      <c r="G717" s="10"/>
      <c r="H717" s="23">
        <v>0</v>
      </c>
      <c r="I717" s="28"/>
      <c r="J717" s="28">
        <f>SUM(J718:J720)</f>
        <v>0</v>
      </c>
    </row>
    <row r="718" spans="1:10" s="2" customFormat="1">
      <c r="A718" s="11"/>
      <c r="B718" s="12"/>
      <c r="C718" s="13" t="s">
        <v>1743</v>
      </c>
      <c r="D718" s="14" t="s">
        <v>1744</v>
      </c>
      <c r="E718" s="14" t="s">
        <v>1552</v>
      </c>
      <c r="F718" s="15" t="s">
        <v>43</v>
      </c>
      <c r="G718" s="15" t="s">
        <v>33</v>
      </c>
      <c r="H718" s="24">
        <v>34</v>
      </c>
      <c r="I718" s="28" t="s">
        <v>1652</v>
      </c>
      <c r="J718" s="28" t="s">
        <v>1745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28"/>
      <c r="J722" s="28">
        <f t="shared" si="18"/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8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10"/>
      <c r="G725" s="10"/>
      <c r="H725" s="23">
        <v>0</v>
      </c>
      <c r="I725" s="28"/>
      <c r="J725" s="28">
        <f>SUM(J726:J728)</f>
        <v>0</v>
      </c>
    </row>
    <row r="726" spans="1:10" s="2" customFormat="1">
      <c r="A726" s="11"/>
      <c r="B726" s="12"/>
      <c r="C726" s="13" t="s">
        <v>1746</v>
      </c>
      <c r="D726" s="14" t="s">
        <v>1747</v>
      </c>
      <c r="E726" s="14" t="s">
        <v>1552</v>
      </c>
      <c r="F726" s="15" t="s">
        <v>43</v>
      </c>
      <c r="G726" s="15" t="s">
        <v>33</v>
      </c>
      <c r="H726" s="24">
        <v>38</v>
      </c>
      <c r="I726" s="28" t="s">
        <v>1652</v>
      </c>
      <c r="J726" s="28" t="s">
        <v>1748</v>
      </c>
    </row>
    <row r="727" spans="1:10" s="2" customFormat="1">
      <c r="A727" s="11"/>
      <c r="B727" s="12"/>
      <c r="C727" s="13"/>
      <c r="D727" s="14"/>
      <c r="E727" s="14"/>
      <c r="F727" s="15"/>
      <c r="G727" s="15"/>
      <c r="H727" s="24"/>
      <c r="I727" s="28"/>
      <c r="J727" s="28">
        <f t="shared" si="18"/>
        <v>0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8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10"/>
      <c r="G729" s="10"/>
      <c r="H729" s="23">
        <v>0</v>
      </c>
      <c r="I729" s="28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28"/>
      <c r="J730" s="28">
        <f t="shared" si="18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8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8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10"/>
      <c r="G737" s="10"/>
      <c r="H737" s="23">
        <v>0</v>
      </c>
      <c r="I737" s="28"/>
      <c r="J737" s="28">
        <f>SUM(J738:J740)</f>
        <v>0</v>
      </c>
    </row>
    <row r="738" spans="1:10" s="2" customFormat="1">
      <c r="A738" s="11"/>
      <c r="B738" s="12"/>
      <c r="C738" s="158" t="s">
        <v>1749</v>
      </c>
      <c r="D738" s="159" t="s">
        <v>1750</v>
      </c>
      <c r="E738" s="159" t="s">
        <v>1552</v>
      </c>
      <c r="F738" s="160" t="s">
        <v>43</v>
      </c>
      <c r="G738" s="160" t="s">
        <v>33</v>
      </c>
      <c r="H738" s="161">
        <v>10</v>
      </c>
      <c r="I738" s="162" t="s">
        <v>1652</v>
      </c>
      <c r="J738" s="162" t="s">
        <v>1751</v>
      </c>
    </row>
    <row r="739" spans="1:10" s="2" customFormat="1">
      <c r="A739" s="11"/>
      <c r="B739" s="12"/>
      <c r="C739" s="158"/>
      <c r="D739" s="159"/>
      <c r="E739" s="159"/>
      <c r="F739" s="160"/>
      <c r="G739" s="160"/>
      <c r="H739" s="161"/>
      <c r="I739" s="162"/>
      <c r="J739" s="162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8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28"/>
      <c r="J742" s="28">
        <f t="shared" si="18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8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28"/>
      <c r="J746" s="28">
        <f t="shared" si="18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>
        <f t="shared" si="18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28"/>
      <c r="J750" s="28">
        <f t="shared" si="18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>
        <f t="shared" si="18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10"/>
      <c r="G753" s="10"/>
      <c r="H753" s="23">
        <v>0</v>
      </c>
      <c r="I753" s="28"/>
      <c r="J753" s="28">
        <f>SUM(J754:J756)</f>
        <v>0</v>
      </c>
    </row>
    <row r="754" spans="1:10" s="2" customFormat="1">
      <c r="A754" s="11"/>
      <c r="B754" s="12"/>
      <c r="C754" s="13"/>
      <c r="D754" s="14"/>
      <c r="E754" s="14"/>
      <c r="F754" s="15"/>
      <c r="G754" s="15"/>
      <c r="H754" s="24"/>
      <c r="I754" s="28"/>
      <c r="J754" s="28">
        <f t="shared" si="18"/>
        <v>0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28"/>
      <c r="J755" s="28">
        <f t="shared" si="18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8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28"/>
      <c r="J758" s="28">
        <f t="shared" si="18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>
        <f t="shared" si="18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10"/>
      <c r="G761" s="10"/>
      <c r="H761" s="23">
        <v>0</v>
      </c>
      <c r="I761" s="28"/>
      <c r="J761" s="28"/>
    </row>
    <row r="762" spans="1:10" s="2" customFormat="1">
      <c r="A762" s="11"/>
      <c r="B762" s="12"/>
      <c r="C762" s="13"/>
      <c r="D762" s="14"/>
      <c r="E762" s="14"/>
      <c r="F762" s="15"/>
      <c r="G762" s="15"/>
      <c r="H762" s="24"/>
      <c r="I762" s="28"/>
      <c r="J762" s="28"/>
    </row>
    <row r="763" spans="1:10" s="2" customFormat="1" ht="45">
      <c r="A763" s="11"/>
      <c r="B763" s="12"/>
      <c r="C763" s="13" t="s">
        <v>1752</v>
      </c>
      <c r="D763" s="14" t="s">
        <v>1753</v>
      </c>
      <c r="E763" s="14" t="s">
        <v>1754</v>
      </c>
      <c r="F763" s="15" t="s">
        <v>43</v>
      </c>
      <c r="G763" s="15" t="s">
        <v>33</v>
      </c>
      <c r="H763" s="24">
        <v>44</v>
      </c>
      <c r="I763" s="28" t="s">
        <v>1755</v>
      </c>
      <c r="J763" s="28" t="s">
        <v>1756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ref="J764:J812" si="19">H764*I764</f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10"/>
      <c r="G765" s="10"/>
      <c r="H765" s="23">
        <v>0</v>
      </c>
      <c r="I765" s="28"/>
      <c r="J765" s="28">
        <f>SUM(J766:J768)</f>
        <v>0</v>
      </c>
    </row>
    <row r="766" spans="1:10">
      <c r="A766" s="11"/>
      <c r="B766" s="16"/>
      <c r="C766" s="17" t="s">
        <v>1757</v>
      </c>
      <c r="D766" s="17" t="s">
        <v>1699</v>
      </c>
      <c r="E766" s="17" t="s">
        <v>1552</v>
      </c>
      <c r="F766" s="16">
        <v>7</v>
      </c>
      <c r="G766" s="16" t="s">
        <v>19</v>
      </c>
      <c r="H766" s="23">
        <v>1</v>
      </c>
      <c r="I766" s="28" t="s">
        <v>1659</v>
      </c>
      <c r="J766" s="28" t="s">
        <v>1659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>
        <f t="shared" si="19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10"/>
      <c r="G769" s="10"/>
      <c r="H769" s="23">
        <v>0</v>
      </c>
      <c r="I769" s="28"/>
      <c r="J769" s="28">
        <f>SUM(J770:J772)</f>
        <v>0</v>
      </c>
    </row>
    <row r="770" spans="1:10" s="2" customFormat="1">
      <c r="A770" s="11"/>
      <c r="B770" s="12"/>
      <c r="C770" s="13"/>
      <c r="D770" s="14"/>
      <c r="E770" s="14"/>
      <c r="F770" s="15"/>
      <c r="G770" s="15"/>
      <c r="H770" s="24"/>
      <c r="I770" s="28"/>
      <c r="J770" s="28">
        <f t="shared" si="19"/>
        <v>0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28"/>
      <c r="J771" s="28">
        <f t="shared" si="19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28"/>
      <c r="J772" s="28">
        <f t="shared" si="19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10"/>
      <c r="G773" s="10"/>
      <c r="H773" s="23">
        <v>0</v>
      </c>
      <c r="I773" s="28"/>
      <c r="J773" s="28">
        <f>SUM(J774:J776)</f>
        <v>0</v>
      </c>
    </row>
    <row r="774" spans="1:10">
      <c r="A774" s="11"/>
      <c r="B774" s="16"/>
      <c r="C774" s="17"/>
      <c r="D774" s="17"/>
      <c r="E774" s="17"/>
      <c r="F774" s="16"/>
      <c r="G774" s="16"/>
      <c r="H774" s="23"/>
      <c r="I774" s="28"/>
      <c r="J774" s="28">
        <f t="shared" si="19"/>
        <v>0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28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>
        <f t="shared" si="19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10"/>
      <c r="G777" s="10"/>
      <c r="H777" s="23">
        <v>0</v>
      </c>
      <c r="I777" s="28"/>
      <c r="J777" s="28">
        <f>SUM(J778:J780)</f>
        <v>0</v>
      </c>
    </row>
    <row r="778" spans="1:10" s="2" customFormat="1" ht="22.5">
      <c r="A778" s="11"/>
      <c r="B778" s="12"/>
      <c r="C778" s="13" t="s">
        <v>1758</v>
      </c>
      <c r="D778" s="14" t="s">
        <v>1759</v>
      </c>
      <c r="E778" s="14" t="s">
        <v>1760</v>
      </c>
      <c r="F778" s="15" t="s">
        <v>43</v>
      </c>
      <c r="G778" s="15" t="s">
        <v>33</v>
      </c>
      <c r="H778" s="24">
        <v>44</v>
      </c>
      <c r="I778" s="28" t="s">
        <v>1755</v>
      </c>
      <c r="J778" s="28" t="s">
        <v>1756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28"/>
      <c r="J779" s="28">
        <f t="shared" si="19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19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10"/>
      <c r="G781" s="10"/>
      <c r="H781" s="23">
        <v>0</v>
      </c>
      <c r="I781" s="28"/>
      <c r="J781" s="28">
        <f>SUM(J782:J784)</f>
        <v>0</v>
      </c>
    </row>
    <row r="782" spans="1:10">
      <c r="A782" s="11"/>
      <c r="B782" s="16"/>
      <c r="C782" s="17"/>
      <c r="D782" s="17"/>
      <c r="E782" s="17"/>
      <c r="F782" s="16"/>
      <c r="G782" s="16"/>
      <c r="H782" s="23"/>
      <c r="I782" s="28"/>
      <c r="J782" s="28">
        <f t="shared" si="19"/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>
        <f t="shared" si="19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10"/>
      <c r="G785" s="10"/>
      <c r="H785" s="23">
        <v>0</v>
      </c>
      <c r="I785" s="28"/>
      <c r="J785" s="28">
        <f>SUM(J786:J788)</f>
        <v>0</v>
      </c>
    </row>
    <row r="786" spans="1:10" s="2" customFormat="1">
      <c r="A786" s="11"/>
      <c r="B786" s="12"/>
      <c r="C786" s="13" t="s">
        <v>1761</v>
      </c>
      <c r="D786" s="14" t="s">
        <v>1762</v>
      </c>
      <c r="E786" s="14" t="s">
        <v>1552</v>
      </c>
      <c r="F786" s="15" t="s">
        <v>43</v>
      </c>
      <c r="G786" s="15" t="s">
        <v>882</v>
      </c>
      <c r="H786" s="24">
        <v>36</v>
      </c>
      <c r="I786" s="28" t="s">
        <v>1689</v>
      </c>
      <c r="J786" s="28" t="s">
        <v>1763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19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10"/>
      <c r="G789" s="10"/>
      <c r="H789" s="23">
        <v>0</v>
      </c>
      <c r="I789" s="28"/>
      <c r="J789" s="28">
        <f>SUM(J790:J792)</f>
        <v>0</v>
      </c>
    </row>
    <row r="790" spans="1:10">
      <c r="A790" s="11"/>
      <c r="B790" s="16"/>
      <c r="C790" s="17"/>
      <c r="D790" s="17"/>
      <c r="E790" s="17"/>
      <c r="F790" s="16"/>
      <c r="G790" s="16"/>
      <c r="H790" s="23"/>
      <c r="I790" s="28"/>
      <c r="J790" s="28">
        <f t="shared" si="19"/>
        <v>0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>
        <f t="shared" si="19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10"/>
      <c r="G793" s="10"/>
      <c r="H793" s="23">
        <v>0</v>
      </c>
      <c r="I793" s="28"/>
      <c r="J793" s="28">
        <f>SUM(J794:J796)</f>
        <v>0</v>
      </c>
    </row>
    <row r="794" spans="1:10" s="2" customFormat="1">
      <c r="A794" s="11"/>
      <c r="B794" s="12"/>
      <c r="C794" s="13" t="s">
        <v>1764</v>
      </c>
      <c r="D794" s="14" t="s">
        <v>1765</v>
      </c>
      <c r="E794" s="14" t="s">
        <v>1552</v>
      </c>
      <c r="F794" s="15" t="s">
        <v>43</v>
      </c>
      <c r="G794" s="15" t="s">
        <v>882</v>
      </c>
      <c r="H794" s="24">
        <v>43</v>
      </c>
      <c r="I794" s="28" t="s">
        <v>1689</v>
      </c>
      <c r="J794" s="28" t="s">
        <v>1766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28"/>
      <c r="J795" s="28">
        <f t="shared" si="19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19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10"/>
      <c r="G797" s="10"/>
      <c r="H797" s="23">
        <v>0</v>
      </c>
      <c r="I797" s="28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10"/>
      <c r="G798" s="10"/>
      <c r="H798" s="23"/>
      <c r="I798" s="28"/>
      <c r="J798" s="28"/>
    </row>
    <row r="799" spans="1:10" ht="12" customHeight="1">
      <c r="A799" s="45"/>
      <c r="B799" s="10"/>
      <c r="C799" s="9"/>
      <c r="D799" s="10"/>
      <c r="E799" s="10"/>
      <c r="F799" s="10"/>
      <c r="G799" s="10"/>
      <c r="H799" s="23"/>
      <c r="I799" s="28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10"/>
      <c r="G801" s="10"/>
      <c r="H801" s="23">
        <v>0</v>
      </c>
      <c r="I801" s="28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>
        <f t="shared" si="19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10"/>
      <c r="G805" s="10"/>
      <c r="H805" s="23">
        <v>0</v>
      </c>
      <c r="I805" s="28"/>
      <c r="J805" s="28">
        <f>SUM(J806:J808)</f>
        <v>0</v>
      </c>
    </row>
    <row r="806" spans="1:10" s="2" customFormat="1">
      <c r="A806" s="11"/>
      <c r="B806" s="12"/>
      <c r="C806" s="13" t="s">
        <v>1767</v>
      </c>
      <c r="D806" s="14"/>
      <c r="E806" s="14" t="s">
        <v>628</v>
      </c>
      <c r="F806" s="15" t="s">
        <v>43</v>
      </c>
      <c r="G806" s="15" t="s">
        <v>882</v>
      </c>
      <c r="H806" s="24">
        <v>44</v>
      </c>
      <c r="I806" s="28" t="s">
        <v>1714</v>
      </c>
      <c r="J806" s="28" t="s">
        <v>1768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10"/>
      <c r="G809" s="10"/>
      <c r="H809" s="23">
        <v>0</v>
      </c>
      <c r="I809" s="28"/>
      <c r="J809" s="28">
        <f>SUM(J810:J812)</f>
        <v>0</v>
      </c>
    </row>
    <row r="810" spans="1:10" s="2" customFormat="1">
      <c r="A810" s="11"/>
      <c r="B810" s="12"/>
      <c r="C810" s="13" t="s">
        <v>1769</v>
      </c>
      <c r="D810" s="14" t="s">
        <v>1770</v>
      </c>
      <c r="E810" s="14" t="s">
        <v>1771</v>
      </c>
      <c r="F810" s="15" t="s">
        <v>43</v>
      </c>
      <c r="G810" s="15" t="s">
        <v>19</v>
      </c>
      <c r="H810" s="24">
        <v>41</v>
      </c>
      <c r="I810" s="28" t="s">
        <v>1718</v>
      </c>
      <c r="J810" s="28" t="s">
        <v>1739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10"/>
      <c r="G813" s="10"/>
      <c r="H813" s="23">
        <v>0</v>
      </c>
      <c r="I813" s="28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28"/>
      <c r="J814" s="28">
        <f t="shared" ref="J814:J848" si="20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20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0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si="20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si="20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10"/>
      <c r="G821" s="10"/>
      <c r="H821" s="23">
        <v>0</v>
      </c>
      <c r="I821" s="28"/>
      <c r="J821" s="28">
        <f>SUM(J822:J824)</f>
        <v>0</v>
      </c>
    </row>
    <row r="822" spans="1:10" s="2" customFormat="1">
      <c r="A822" s="11"/>
      <c r="B822" s="12"/>
      <c r="C822" s="13"/>
      <c r="D822" s="14"/>
      <c r="E822" s="14"/>
      <c r="F822" s="15"/>
      <c r="G822" s="15"/>
      <c r="H822" s="24"/>
      <c r="I822" s="28"/>
      <c r="J822" s="28">
        <f t="shared" si="20"/>
        <v>0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0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10"/>
      <c r="G825" s="10"/>
      <c r="H825" s="23">
        <v>0</v>
      </c>
      <c r="I825" s="28"/>
      <c r="J825" s="28">
        <f>SUM(J826:J828)</f>
        <v>0</v>
      </c>
    </row>
    <row r="826" spans="1:10" s="2" customFormat="1">
      <c r="A826" s="11"/>
      <c r="B826" s="12"/>
      <c r="C826" s="158" t="s">
        <v>665</v>
      </c>
      <c r="D826" s="159" t="s">
        <v>666</v>
      </c>
      <c r="E826" s="159" t="s">
        <v>1552</v>
      </c>
      <c r="F826" s="160" t="s">
        <v>43</v>
      </c>
      <c r="G826" s="160" t="s">
        <v>1720</v>
      </c>
      <c r="H826" s="161">
        <v>42</v>
      </c>
      <c r="I826" s="162" t="s">
        <v>1741</v>
      </c>
      <c r="J826" s="162" t="s">
        <v>1772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10"/>
      <c r="G829" s="10"/>
      <c r="H829" s="23">
        <v>0</v>
      </c>
      <c r="I829" s="28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28"/>
      <c r="J830" s="28">
        <f t="shared" si="20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10"/>
      <c r="G833" s="10"/>
      <c r="H833" s="23">
        <v>0</v>
      </c>
      <c r="I833" s="28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0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0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10"/>
      <c r="G841" s="10"/>
      <c r="H841" s="23">
        <v>0</v>
      </c>
      <c r="I841" s="28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28"/>
      <c r="J846" s="28">
        <f t="shared" si="20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>
        <f t="shared" si="20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28"/>
      <c r="J850" s="28">
        <f t="shared" ref="J850:J864" si="21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si="21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1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1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1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38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42"/>
      <c r="G866" s="42"/>
      <c r="H866" s="43"/>
      <c r="I866" s="44"/>
      <c r="J866" s="28"/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 s="2" customFormat="1">
      <c r="A868" s="11"/>
      <c r="B868" s="12"/>
      <c r="C868" s="13"/>
      <c r="D868" s="14"/>
      <c r="E868" s="14"/>
      <c r="F868" s="15"/>
      <c r="G868" s="15"/>
      <c r="H868" s="24"/>
      <c r="I868" s="28"/>
      <c r="J868" s="28">
        <f>H868*I868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 t="shared" ref="J869:J932" si="22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si="22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10"/>
      <c r="G871" s="10"/>
      <c r="H871" s="23">
        <v>0</v>
      </c>
      <c r="I871" s="28"/>
      <c r="J871" s="28">
        <f>SUM(J872:J874)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 t="shared" si="22"/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28"/>
      <c r="J874" s="28">
        <f t="shared" si="22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10"/>
      <c r="G875" s="10"/>
      <c r="H875" s="23">
        <v>0</v>
      </c>
      <c r="I875" s="28"/>
      <c r="J875" s="28"/>
    </row>
    <row r="876" spans="1:10" s="2" customFormat="1">
      <c r="A876" s="11"/>
      <c r="B876" s="12"/>
      <c r="C876" s="13" t="s">
        <v>667</v>
      </c>
      <c r="D876" s="14" t="s">
        <v>1773</v>
      </c>
      <c r="E876" s="14" t="s">
        <v>1552</v>
      </c>
      <c r="F876" s="15" t="s">
        <v>49</v>
      </c>
      <c r="G876" s="15" t="s">
        <v>19</v>
      </c>
      <c r="H876" s="24">
        <v>25</v>
      </c>
      <c r="I876" s="28" t="s">
        <v>1679</v>
      </c>
      <c r="J876" s="338">
        <v>340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28"/>
      <c r="J880" s="28">
        <f t="shared" si="22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2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10"/>
      <c r="G883" s="10"/>
      <c r="H883" s="23">
        <v>0</v>
      </c>
      <c r="I883" s="28"/>
      <c r="J883" s="28">
        <f>SUM(J884:J886)</f>
        <v>0</v>
      </c>
    </row>
    <row r="884" spans="1:10" s="2" customFormat="1">
      <c r="A884" s="11"/>
      <c r="B884" s="12"/>
      <c r="C884" s="13" t="s">
        <v>1774</v>
      </c>
      <c r="D884" s="14" t="s">
        <v>1775</v>
      </c>
      <c r="E884" s="14" t="s">
        <v>1552</v>
      </c>
      <c r="F884" s="15" t="s">
        <v>49</v>
      </c>
      <c r="G884" s="15" t="s">
        <v>33</v>
      </c>
      <c r="H884" s="24">
        <v>33</v>
      </c>
      <c r="I884" s="28" t="s">
        <v>1652</v>
      </c>
      <c r="J884" s="28" t="s">
        <v>1776</v>
      </c>
    </row>
    <row r="885" spans="1:10" s="2" customFormat="1">
      <c r="A885" s="11"/>
      <c r="B885" s="12"/>
      <c r="C885" s="13" t="s">
        <v>1777</v>
      </c>
      <c r="D885" s="14" t="s">
        <v>1778</v>
      </c>
      <c r="E885" s="14" t="s">
        <v>1552</v>
      </c>
      <c r="F885" s="15" t="s">
        <v>49</v>
      </c>
      <c r="G885" s="15" t="s">
        <v>33</v>
      </c>
      <c r="H885" s="24">
        <v>5</v>
      </c>
      <c r="I885" s="28" t="s">
        <v>1779</v>
      </c>
      <c r="J885" s="28" t="s">
        <v>1780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2"/>
        <v>0</v>
      </c>
    </row>
    <row r="887" spans="1:10" ht="24.95" customHeight="1">
      <c r="A887" s="45" t="s">
        <v>41</v>
      </c>
      <c r="B887" s="10"/>
      <c r="C887" s="9" t="s">
        <v>339</v>
      </c>
      <c r="D887" s="10"/>
      <c r="E887" s="10"/>
      <c r="F887" s="10"/>
      <c r="G887" s="10"/>
      <c r="H887" s="23">
        <v>0</v>
      </c>
      <c r="I887" s="28"/>
      <c r="J887" s="28">
        <f>SUM(J888:J890)</f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28"/>
      <c r="J888" s="28">
        <f t="shared" si="22"/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2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2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 ht="24.95" customHeight="1">
      <c r="A895" s="45" t="s">
        <v>49</v>
      </c>
      <c r="B895" s="10"/>
      <c r="C895" s="246" t="s">
        <v>343</v>
      </c>
      <c r="D895" s="247"/>
      <c r="E895" s="247"/>
      <c r="F895" s="247"/>
      <c r="G895" s="247"/>
      <c r="H895" s="248">
        <v>0</v>
      </c>
      <c r="I895" s="162"/>
      <c r="J895" s="162">
        <f>SUM(J896:J898)</f>
        <v>0</v>
      </c>
    </row>
    <row r="896" spans="1:10" s="2" customFormat="1">
      <c r="A896" s="11"/>
      <c r="B896" s="12"/>
      <c r="C896" s="158" t="s">
        <v>672</v>
      </c>
      <c r="D896" s="159" t="s">
        <v>1750</v>
      </c>
      <c r="E896" s="159" t="s">
        <v>1552</v>
      </c>
      <c r="F896" s="160" t="s">
        <v>49</v>
      </c>
      <c r="G896" s="160" t="s">
        <v>33</v>
      </c>
      <c r="H896" s="161">
        <v>6</v>
      </c>
      <c r="I896" s="162" t="s">
        <v>1652</v>
      </c>
      <c r="J896" s="162" t="s">
        <v>1781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2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2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2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2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28"/>
      <c r="J906" s="28">
        <f t="shared" si="22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2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2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10"/>
      <c r="G911" s="10"/>
      <c r="H911" s="23">
        <v>0</v>
      </c>
      <c r="I911" s="28"/>
      <c r="J911" s="28">
        <f>SUM(J912:J914)</f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2"/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2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28"/>
      <c r="J916" s="28">
        <f t="shared" si="22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>
        <f t="shared" si="22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10"/>
      <c r="G919" s="10"/>
      <c r="H919" s="23">
        <v>0</v>
      </c>
      <c r="I919" s="28"/>
      <c r="J919" s="28"/>
    </row>
    <row r="920" spans="1:10" s="2" customFormat="1">
      <c r="A920" s="11"/>
      <c r="B920" s="12"/>
      <c r="C920" s="158"/>
      <c r="D920" s="159"/>
      <c r="E920" s="159"/>
      <c r="F920" s="160"/>
      <c r="G920" s="160"/>
      <c r="H920" s="161"/>
      <c r="I920" s="162"/>
      <c r="J920" s="162"/>
    </row>
    <row r="921" spans="1:10" s="2" customFormat="1" ht="33.75">
      <c r="A921" s="11"/>
      <c r="B921" s="12"/>
      <c r="C921" s="13" t="s">
        <v>1782</v>
      </c>
      <c r="D921" s="14" t="s">
        <v>1783</v>
      </c>
      <c r="E921" s="14" t="s">
        <v>1784</v>
      </c>
      <c r="F921" s="15" t="s">
        <v>49</v>
      </c>
      <c r="G921" s="15" t="s">
        <v>33</v>
      </c>
      <c r="H921" s="24">
        <v>41</v>
      </c>
      <c r="I921" s="28" t="s">
        <v>1755</v>
      </c>
      <c r="J921" s="28" t="s">
        <v>1785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2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10"/>
      <c r="G923" s="10"/>
      <c r="H923" s="23">
        <v>0</v>
      </c>
      <c r="I923" s="28"/>
      <c r="J923" s="28">
        <f>SUM(J924:J926)</f>
        <v>0</v>
      </c>
    </row>
    <row r="924" spans="1:10">
      <c r="A924" s="11"/>
      <c r="B924" s="16"/>
      <c r="C924" s="17" t="s">
        <v>1786</v>
      </c>
      <c r="D924" s="17" t="s">
        <v>1699</v>
      </c>
      <c r="E924" s="17" t="s">
        <v>1552</v>
      </c>
      <c r="F924" s="16">
        <v>8</v>
      </c>
      <c r="G924" s="16" t="s">
        <v>19</v>
      </c>
      <c r="H924" s="23">
        <v>5</v>
      </c>
      <c r="I924" s="28" t="s">
        <v>1659</v>
      </c>
      <c r="J924" s="28" t="s">
        <v>1787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>
        <f t="shared" si="22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10"/>
      <c r="G927" s="10"/>
      <c r="H927" s="23">
        <v>0</v>
      </c>
      <c r="I927" s="28"/>
      <c r="J927" s="28">
        <f>SUM(J928:J930)</f>
        <v>0</v>
      </c>
    </row>
    <row r="928" spans="1:10" s="2" customFormat="1">
      <c r="A928" s="11"/>
      <c r="B928" s="12"/>
      <c r="C928" s="13"/>
      <c r="D928" s="14"/>
      <c r="E928" s="14"/>
      <c r="F928" s="15"/>
      <c r="G928" s="15"/>
      <c r="H928" s="24"/>
      <c r="I928" s="28"/>
      <c r="J928" s="28">
        <f t="shared" si="22"/>
        <v>0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28"/>
      <c r="J929" s="28">
        <f t="shared" si="22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28"/>
      <c r="J930" s="28">
        <f t="shared" si="22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10"/>
      <c r="G931" s="10"/>
      <c r="H931" s="23">
        <v>0</v>
      </c>
      <c r="I931" s="28"/>
      <c r="J931" s="28">
        <f>SUM(J932:J934)</f>
        <v>0</v>
      </c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28"/>
      <c r="J932" s="28">
        <f t="shared" si="22"/>
        <v>0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28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28"/>
      <c r="J934" s="28">
        <f t="shared" ref="J934:J950" si="23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10"/>
      <c r="G935" s="10"/>
      <c r="H935" s="23">
        <v>0</v>
      </c>
      <c r="I935" s="28"/>
      <c r="J935" s="28">
        <f>SUM(J936:J938)</f>
        <v>0</v>
      </c>
    </row>
    <row r="936" spans="1:10" s="2" customFormat="1" ht="22.5">
      <c r="A936" s="11"/>
      <c r="B936" s="12"/>
      <c r="C936" s="13" t="s">
        <v>1788</v>
      </c>
      <c r="D936" s="14" t="s">
        <v>678</v>
      </c>
      <c r="E936" s="14" t="s">
        <v>1789</v>
      </c>
      <c r="F936" s="15" t="s">
        <v>49</v>
      </c>
      <c r="G936" s="15" t="s">
        <v>33</v>
      </c>
      <c r="H936" s="24">
        <v>41</v>
      </c>
      <c r="I936" s="28" t="s">
        <v>1755</v>
      </c>
      <c r="J936" s="28" t="s">
        <v>1790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10"/>
      <c r="G939" s="10"/>
      <c r="H939" s="23">
        <v>0</v>
      </c>
      <c r="I939" s="28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10"/>
      <c r="G943" s="10"/>
      <c r="H943" s="23">
        <v>0</v>
      </c>
      <c r="I943" s="28"/>
      <c r="J943" s="28">
        <f>SUM(J944:J946)</f>
        <v>0</v>
      </c>
    </row>
    <row r="944" spans="1:10">
      <c r="A944" s="11"/>
      <c r="B944" s="16"/>
      <c r="C944" s="17" t="s">
        <v>1157</v>
      </c>
      <c r="D944" s="17" t="s">
        <v>660</v>
      </c>
      <c r="E944" s="16" t="s">
        <v>1552</v>
      </c>
      <c r="F944" s="16">
        <v>8</v>
      </c>
      <c r="G944" s="16" t="s">
        <v>19</v>
      </c>
      <c r="H944" s="23">
        <v>35</v>
      </c>
      <c r="I944" s="28" t="s">
        <v>1679</v>
      </c>
      <c r="J944" s="28" t="s">
        <v>1791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10"/>
      <c r="G947" s="10"/>
      <c r="H947" s="23">
        <v>0</v>
      </c>
      <c r="I947" s="28"/>
      <c r="J947" s="28">
        <f>SUM(J948:J950)</f>
        <v>0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3"/>
        <v>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10"/>
      <c r="G951" s="10"/>
      <c r="H951" s="23">
        <v>0</v>
      </c>
      <c r="I951" s="28"/>
      <c r="J951" s="28">
        <f>SUM(J952:J954)</f>
        <v>0</v>
      </c>
    </row>
    <row r="952" spans="1:10" s="2" customFormat="1">
      <c r="A952" s="11"/>
      <c r="B952" s="12"/>
      <c r="C952" s="13" t="s">
        <v>682</v>
      </c>
      <c r="D952" s="14" t="s">
        <v>1792</v>
      </c>
      <c r="E952" s="15" t="s">
        <v>1793</v>
      </c>
      <c r="F952" s="15" t="s">
        <v>49</v>
      </c>
      <c r="G952" s="15" t="s">
        <v>882</v>
      </c>
      <c r="H952" s="24">
        <v>35</v>
      </c>
      <c r="I952" s="28" t="s">
        <v>1689</v>
      </c>
      <c r="J952" s="28" t="s">
        <v>1794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ref="J953:J994" si="24">H953*I953</f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10"/>
      <c r="G955" s="10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10"/>
      <c r="G956" s="10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10"/>
      <c r="G957" s="10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10"/>
      <c r="G959" s="10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10"/>
      <c r="G963" s="10"/>
      <c r="H963" s="23">
        <v>0</v>
      </c>
      <c r="I963" s="28"/>
      <c r="J963" s="28">
        <f>SUM(J964:J966)</f>
        <v>0</v>
      </c>
    </row>
    <row r="964" spans="1:10" s="2" customFormat="1">
      <c r="A964" s="11"/>
      <c r="B964" s="12"/>
      <c r="C964" s="13" t="s">
        <v>1767</v>
      </c>
      <c r="D964" s="14"/>
      <c r="E964" s="14" t="s">
        <v>628</v>
      </c>
      <c r="F964" s="15" t="s">
        <v>49</v>
      </c>
      <c r="G964" s="15" t="s">
        <v>33</v>
      </c>
      <c r="H964" s="24">
        <v>41</v>
      </c>
      <c r="I964" s="28" t="s">
        <v>1714</v>
      </c>
      <c r="J964" s="28" t="s">
        <v>1795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10"/>
      <c r="G967" s="10"/>
      <c r="H967" s="23">
        <v>0</v>
      </c>
      <c r="I967" s="28"/>
      <c r="J967" s="28">
        <f>SUM(J968:J970)</f>
        <v>0</v>
      </c>
    </row>
    <row r="968" spans="1:10" s="2" customFormat="1">
      <c r="A968" s="11"/>
      <c r="B968" s="12"/>
      <c r="C968" s="13" t="s">
        <v>684</v>
      </c>
      <c r="D968" s="14" t="s">
        <v>1796</v>
      </c>
      <c r="E968" s="14" t="s">
        <v>1738</v>
      </c>
      <c r="F968" s="15" t="s">
        <v>49</v>
      </c>
      <c r="G968" s="15" t="s">
        <v>19</v>
      </c>
      <c r="H968" s="24">
        <v>33</v>
      </c>
      <c r="I968" s="28" t="s">
        <v>1718</v>
      </c>
      <c r="J968" s="28" t="s">
        <v>1797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10"/>
      <c r="G971" s="10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10"/>
      <c r="G979" s="10"/>
      <c r="H979" s="23">
        <v>0</v>
      </c>
      <c r="I979" s="28"/>
      <c r="J979" s="28">
        <f>SUM(J980:J982)</f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>
        <f t="shared" si="24"/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28"/>
      <c r="J982" s="28">
        <f t="shared" si="24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10"/>
      <c r="G983" s="10"/>
      <c r="H983" s="23">
        <v>0</v>
      </c>
      <c r="I983" s="28"/>
      <c r="J983" s="28">
        <f>SUM(J984:J986)</f>
        <v>0</v>
      </c>
    </row>
    <row r="984" spans="1:10" s="2" customFormat="1">
      <c r="A984" s="11"/>
      <c r="B984" s="12"/>
      <c r="C984" s="13" t="s">
        <v>687</v>
      </c>
      <c r="D984" s="14" t="s">
        <v>666</v>
      </c>
      <c r="E984" s="14" t="s">
        <v>1552</v>
      </c>
      <c r="F984" s="15" t="s">
        <v>49</v>
      </c>
      <c r="G984" s="15" t="s">
        <v>1720</v>
      </c>
      <c r="H984" s="24">
        <v>39</v>
      </c>
      <c r="I984" s="28" t="s">
        <v>1741</v>
      </c>
      <c r="J984" s="28" t="s">
        <v>1798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4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10"/>
      <c r="G987" s="10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10"/>
      <c r="G1015" s="10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8"/>
      <c r="G1020" s="8"/>
      <c r="H1020" s="23"/>
      <c r="I1020" s="31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8"/>
      <c r="G1021" s="8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8"/>
      <c r="G1022" s="8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AAEA9-D987-4BF0-BE5A-1BDA875AD16C}">
  <sheetPr>
    <pageSetUpPr fitToPage="1"/>
  </sheetPr>
  <dimension ref="A1:J1022"/>
  <sheetViews>
    <sheetView showGridLines="0" zoomScale="115" zoomScaleNormal="115" zoomScaleSheetLayoutView="100" workbookViewId="0"/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1799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0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0</v>
      </c>
    </row>
    <row r="6" spans="1:10" s="2" customFormat="1">
      <c r="A6" s="11"/>
      <c r="B6" s="12"/>
      <c r="C6" s="13"/>
      <c r="D6" s="14"/>
      <c r="E6" s="14"/>
      <c r="F6" s="15"/>
      <c r="G6" s="15"/>
      <c r="H6" s="24"/>
      <c r="I6" s="28"/>
      <c r="J6" s="28">
        <f>H6*I6</f>
        <v>0</v>
      </c>
    </row>
    <row r="7" spans="1:10" s="2" customFormat="1">
      <c r="A7" s="11"/>
      <c r="B7" s="12"/>
      <c r="C7" s="13"/>
      <c r="D7" s="14"/>
      <c r="E7" s="14"/>
      <c r="F7" s="15"/>
      <c r="G7" s="15"/>
      <c r="H7" s="24"/>
      <c r="I7" s="28"/>
      <c r="J7" s="28">
        <f t="shared" ref="J7:J8" si="0">H7*I7</f>
        <v>0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28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0</v>
      </c>
    </row>
    <row r="14" spans="1:10" s="2" customFormat="1">
      <c r="A14" s="11"/>
      <c r="B14" s="12"/>
      <c r="C14" s="13"/>
      <c r="D14" s="14"/>
      <c r="E14" s="14"/>
      <c r="F14" s="15"/>
      <c r="G14" s="15"/>
      <c r="H14" s="24"/>
      <c r="I14" s="28"/>
      <c r="J14" s="28">
        <f>H14*I14</f>
        <v>0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0</v>
      </c>
    </row>
    <row r="30" spans="1:10" s="2" customFormat="1">
      <c r="A30" s="11"/>
      <c r="B30" s="12"/>
      <c r="C30" s="13"/>
      <c r="D30" s="14"/>
      <c r="E30" s="14"/>
      <c r="F30" s="15"/>
      <c r="G30" s="15"/>
      <c r="H30" s="24"/>
      <c r="I30" s="28"/>
      <c r="J30" s="28">
        <f t="shared" si="2"/>
        <v>0</v>
      </c>
    </row>
    <row r="31" spans="1:10" s="2" customFormat="1">
      <c r="A31" s="11"/>
      <c r="B31" s="12"/>
      <c r="C31" s="13"/>
      <c r="D31" s="14"/>
      <c r="E31" s="14"/>
      <c r="F31" s="15"/>
      <c r="G31" s="15"/>
      <c r="H31" s="24"/>
      <c r="I31" s="28"/>
      <c r="J31" s="28">
        <f t="shared" si="2"/>
        <v>0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0</v>
      </c>
    </row>
    <row r="38" spans="1:10" s="2" customFormat="1">
      <c r="A38" s="11"/>
      <c r="B38" s="12"/>
      <c r="C38" s="13"/>
      <c r="D38" s="14"/>
      <c r="E38" s="14"/>
      <c r="F38" s="15"/>
      <c r="G38" s="15"/>
      <c r="H38" s="24"/>
      <c r="I38" s="28"/>
      <c r="J38" s="28">
        <f t="shared" si="2"/>
        <v>0</v>
      </c>
    </row>
    <row r="39" spans="1:10" s="2" customFormat="1">
      <c r="A39" s="11"/>
      <c r="B39" s="12"/>
      <c r="C39" s="13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0</v>
      </c>
    </row>
    <row r="50" spans="1:10" s="2" customFormat="1">
      <c r="A50" s="11"/>
      <c r="B50" s="12"/>
      <c r="C50" s="13"/>
      <c r="D50" s="14"/>
      <c r="E50" s="14"/>
      <c r="F50" s="15"/>
      <c r="G50" s="15"/>
      <c r="H50" s="24"/>
      <c r="I50" s="28"/>
      <c r="J50" s="28">
        <f t="shared" si="2"/>
        <v>0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0</v>
      </c>
    </row>
    <row r="54" spans="1:10" s="2" customFormat="1">
      <c r="A54" s="11"/>
      <c r="B54" s="12"/>
      <c r="C54" s="13"/>
      <c r="D54" s="14"/>
      <c r="E54" s="14"/>
      <c r="F54" s="15"/>
      <c r="G54" s="15"/>
      <c r="H54" s="24"/>
      <c r="I54" s="28"/>
      <c r="J54" s="28">
        <f t="shared" si="2"/>
        <v>0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70</v>
      </c>
      <c r="D57" s="10"/>
      <c r="E57" s="10"/>
      <c r="F57" s="10"/>
      <c r="G57" s="10"/>
      <c r="H57" s="23">
        <v>0</v>
      </c>
      <c r="I57" s="28"/>
      <c r="J57" s="39">
        <f>SUM(J58:J60)</f>
        <v>0</v>
      </c>
    </row>
    <row r="58" spans="1:10">
      <c r="A58" s="11"/>
      <c r="B58" s="16"/>
      <c r="C58" s="17"/>
      <c r="D58" s="17"/>
      <c r="E58" s="17"/>
      <c r="F58" s="16"/>
      <c r="G58" s="16"/>
      <c r="H58" s="23"/>
      <c r="I58" s="28"/>
      <c r="J58" s="28">
        <f t="shared" si="2"/>
        <v>0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0</v>
      </c>
    </row>
    <row r="96" spans="1:10" s="2" customFormat="1">
      <c r="A96" s="11"/>
      <c r="B96" s="12"/>
      <c r="C96" s="13"/>
      <c r="D96" s="14"/>
      <c r="E96" s="14"/>
      <c r="F96" s="15"/>
      <c r="G96" s="15"/>
      <c r="H96" s="24"/>
      <c r="I96" s="28"/>
      <c r="J96" s="28">
        <f t="shared" si="3"/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0</v>
      </c>
    </row>
    <row r="100" spans="1:10" s="2" customFormat="1">
      <c r="A100" s="11"/>
      <c r="B100" s="12"/>
      <c r="C100" s="13"/>
      <c r="D100" s="14"/>
      <c r="E100" s="14"/>
      <c r="F100" s="15"/>
      <c r="G100" s="15"/>
      <c r="H100" s="24"/>
      <c r="I100" s="28"/>
      <c r="J100" s="28">
        <f t="shared" si="3"/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0</v>
      </c>
    </row>
    <row r="112" spans="1:10" s="2" customFormat="1">
      <c r="A112" s="11"/>
      <c r="B112" s="12"/>
      <c r="C112" s="13"/>
      <c r="D112" s="14"/>
      <c r="E112" s="14"/>
      <c r="F112" s="15"/>
      <c r="G112" s="15"/>
      <c r="H112" s="24"/>
      <c r="I112" s="28"/>
      <c r="J112" s="28">
        <f t="shared" si="3"/>
        <v>0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0</v>
      </c>
    </row>
    <row r="132" spans="1:10" s="2" customFormat="1">
      <c r="A132" s="11"/>
      <c r="B132" s="12"/>
      <c r="C132" s="13"/>
      <c r="D132" s="14"/>
      <c r="E132" s="14"/>
      <c r="F132" s="15"/>
      <c r="G132" s="15"/>
      <c r="H132" s="24"/>
      <c r="I132" s="28"/>
      <c r="J132" s="28">
        <f t="shared" si="4"/>
        <v>0</v>
      </c>
    </row>
    <row r="133" spans="1:10" s="2" customFormat="1">
      <c r="A133" s="11"/>
      <c r="B133" s="12"/>
      <c r="C133" s="13"/>
      <c r="D133" s="14"/>
      <c r="E133" s="14"/>
      <c r="F133" s="15"/>
      <c r="G133" s="15"/>
      <c r="H133" s="24"/>
      <c r="I133" s="28"/>
      <c r="J133" s="28">
        <f t="shared" si="4"/>
        <v>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0</v>
      </c>
    </row>
    <row r="136" spans="1:10">
      <c r="A136" s="11"/>
      <c r="B136" s="16"/>
      <c r="C136" s="17"/>
      <c r="D136" s="17"/>
      <c r="E136" s="17"/>
      <c r="F136" s="16"/>
      <c r="G136" s="16"/>
      <c r="H136" s="23"/>
      <c r="I136" s="28"/>
      <c r="J136" s="28">
        <f t="shared" si="4"/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0</v>
      </c>
    </row>
    <row r="140" spans="1:10" s="2" customFormat="1">
      <c r="A140" s="11"/>
      <c r="B140" s="12"/>
      <c r="C140" s="13"/>
      <c r="D140" s="14"/>
      <c r="E140" s="14"/>
      <c r="F140" s="15"/>
      <c r="G140" s="15"/>
      <c r="H140" s="24"/>
      <c r="I140" s="28"/>
      <c r="J140" s="28">
        <f t="shared" si="4"/>
        <v>0</v>
      </c>
    </row>
    <row r="141" spans="1:10" s="2" customFormat="1">
      <c r="A141" s="11"/>
      <c r="B141" s="12"/>
      <c r="C141" s="13"/>
      <c r="D141" s="14"/>
      <c r="E141" s="14"/>
      <c r="F141" s="15"/>
      <c r="G141" s="15"/>
      <c r="H141" s="24"/>
      <c r="I141" s="28"/>
      <c r="J141" s="28">
        <f t="shared" si="4"/>
        <v>0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0</v>
      </c>
    </row>
    <row r="152" spans="1:10" s="2" customFormat="1">
      <c r="A152" s="11"/>
      <c r="B152" s="12"/>
      <c r="C152" s="13"/>
      <c r="D152" s="14"/>
      <c r="E152" s="14"/>
      <c r="F152" s="15"/>
      <c r="G152" s="15"/>
      <c r="H152" s="24"/>
      <c r="I152" s="28"/>
      <c r="J152" s="28">
        <f t="shared" ref="J152:J194" si="5">H152*I152</f>
        <v>0</v>
      </c>
    </row>
    <row r="153" spans="1:10" s="2" customFormat="1">
      <c r="A153" s="11"/>
      <c r="B153" s="12"/>
      <c r="C153" s="13"/>
      <c r="D153" s="14"/>
      <c r="E153" s="14"/>
      <c r="F153" s="15"/>
      <c r="G153" s="15"/>
      <c r="H153" s="24"/>
      <c r="I153" s="28"/>
      <c r="J153" s="28">
        <f t="shared" si="5"/>
        <v>0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0</v>
      </c>
    </row>
    <row r="156" spans="1:10" s="2" customFormat="1">
      <c r="A156" s="11"/>
      <c r="B156" s="12"/>
      <c r="C156" s="13"/>
      <c r="D156" s="14"/>
      <c r="E156" s="14"/>
      <c r="F156" s="15"/>
      <c r="G156" s="15"/>
      <c r="H156" s="24"/>
      <c r="I156" s="28"/>
      <c r="J156" s="28">
        <f t="shared" si="5"/>
        <v>0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70</v>
      </c>
      <c r="D159" s="10"/>
      <c r="E159" s="10"/>
      <c r="F159" s="10"/>
      <c r="G159" s="10"/>
      <c r="H159" s="23">
        <v>0</v>
      </c>
      <c r="I159" s="28"/>
      <c r="J159" s="39">
        <f>SUM(J160:J162)</f>
        <v>0</v>
      </c>
    </row>
    <row r="160" spans="1:10">
      <c r="A160" s="11"/>
      <c r="B160" s="16"/>
      <c r="C160" s="17"/>
      <c r="D160" s="17"/>
      <c r="E160" s="17"/>
      <c r="F160" s="16"/>
      <c r="G160" s="16"/>
      <c r="H160" s="23"/>
      <c r="I160" s="28"/>
      <c r="J160" s="28">
        <f t="shared" si="5"/>
        <v>0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/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0</v>
      </c>
    </row>
    <row r="198" spans="1:10" s="2" customFormat="1">
      <c r="A198" s="11"/>
      <c r="B198" s="12"/>
      <c r="C198" s="13"/>
      <c r="D198" s="14"/>
      <c r="E198" s="14"/>
      <c r="F198" s="15"/>
      <c r="G198" s="15"/>
      <c r="H198" s="24"/>
      <c r="I198" s="28"/>
      <c r="J198" s="28">
        <f t="shared" ref="J198:J236" si="6">H198*I198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0</v>
      </c>
    </row>
    <row r="210" spans="1:10">
      <c r="A210" s="11"/>
      <c r="B210" s="16"/>
      <c r="C210" s="17"/>
      <c r="D210" s="17"/>
      <c r="E210" s="17"/>
      <c r="F210" s="16"/>
      <c r="G210" s="16"/>
      <c r="H210" s="23"/>
      <c r="I210" s="28"/>
      <c r="J210" s="28">
        <f t="shared" si="6"/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 t="shared" si="6"/>
        <v>0</v>
      </c>
    </row>
    <row r="214" spans="1:10" s="2" customFormat="1">
      <c r="A214" s="11"/>
      <c r="B214" s="12"/>
      <c r="C214" s="13"/>
      <c r="D214" s="14"/>
      <c r="E214" s="14"/>
      <c r="F214" s="15"/>
      <c r="G214" s="15"/>
      <c r="H214" s="24"/>
      <c r="I214" s="28"/>
      <c r="J214" s="28">
        <f t="shared" si="6"/>
        <v>0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28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0</v>
      </c>
    </row>
    <row r="238" spans="1:10" s="2" customFormat="1">
      <c r="A238" s="11"/>
      <c r="B238" s="12"/>
      <c r="C238" s="13"/>
      <c r="D238" s="14"/>
      <c r="E238" s="14"/>
      <c r="F238" s="15"/>
      <c r="G238" s="15"/>
      <c r="H238" s="24"/>
      <c r="I238" s="28"/>
      <c r="J238" s="28">
        <f t="shared" ref="J238:J292" si="7">H238*I238</f>
        <v>0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28"/>
      <c r="J239" s="28">
        <f t="shared" si="7"/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0</v>
      </c>
    </row>
    <row r="242" spans="1:10">
      <c r="A242" s="11"/>
      <c r="B242" s="16"/>
      <c r="C242" s="17"/>
      <c r="D242" s="17"/>
      <c r="E242" s="17"/>
      <c r="F242" s="16"/>
      <c r="G242" s="16"/>
      <c r="H242" s="23"/>
      <c r="I242" s="28"/>
      <c r="J242" s="28">
        <f t="shared" si="7"/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0</v>
      </c>
    </row>
    <row r="246" spans="1:10" s="2" customFormat="1">
      <c r="A246" s="11"/>
      <c r="B246" s="12"/>
      <c r="C246" s="13"/>
      <c r="D246" s="14"/>
      <c r="E246" s="14"/>
      <c r="F246" s="15"/>
      <c r="G246" s="15"/>
      <c r="H246" s="24"/>
      <c r="I246" s="28"/>
      <c r="J246" s="28">
        <f t="shared" si="7"/>
        <v>0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SUM(J252)</f>
        <v>0</v>
      </c>
    </row>
    <row r="250" spans="1:10" ht="10.15" customHeight="1">
      <c r="A250" s="45"/>
      <c r="B250" s="10"/>
      <c r="C250" s="9"/>
      <c r="D250" s="10"/>
      <c r="E250" s="10"/>
      <c r="F250" s="10"/>
      <c r="G250" s="10"/>
      <c r="H250" s="23"/>
      <c r="I250" s="28"/>
      <c r="J250" s="39"/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7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SUM(J260)</f>
        <v>0</v>
      </c>
    </row>
    <row r="259" spans="1:10" ht="10.15" customHeight="1">
      <c r="A259" s="45"/>
      <c r="B259" s="10"/>
      <c r="C259" s="9"/>
      <c r="D259" s="10"/>
      <c r="E259" s="10"/>
      <c r="F259" s="10"/>
      <c r="G259" s="10"/>
      <c r="H259" s="23"/>
      <c r="I259" s="28"/>
      <c r="J259" s="39"/>
    </row>
    <row r="260" spans="1:10" s="2" customFormat="1">
      <c r="A260" s="11"/>
      <c r="B260" s="12"/>
      <c r="C260" s="13"/>
      <c r="D260" s="14"/>
      <c r="E260" s="14"/>
      <c r="F260" s="15"/>
      <c r="G260" s="15"/>
      <c r="H260" s="24"/>
      <c r="I260" s="28"/>
      <c r="J260" s="28">
        <f t="shared" si="7"/>
        <v>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0</v>
      </c>
    </row>
    <row r="262" spans="1:10" s="2" customFormat="1">
      <c r="A262" s="11"/>
      <c r="B262" s="12"/>
      <c r="C262" s="13"/>
      <c r="D262" s="14"/>
      <c r="E262" s="14"/>
      <c r="F262" s="15"/>
      <c r="G262" s="15"/>
      <c r="H262" s="24"/>
      <c r="I262" s="28"/>
      <c r="J262" s="28">
        <f t="shared" si="7"/>
        <v>0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0" ht="24.95" customHeight="1">
      <c r="A265" s="45" t="s">
        <v>77</v>
      </c>
      <c r="B265" s="10"/>
      <c r="C265" s="9" t="s">
        <v>70</v>
      </c>
      <c r="D265" s="10"/>
      <c r="E265" s="10"/>
      <c r="F265" s="10"/>
      <c r="G265" s="10"/>
      <c r="H265" s="23">
        <v>0</v>
      </c>
      <c r="I265" s="28"/>
      <c r="J265" s="39">
        <f>SUM(J266:J268)</f>
        <v>0</v>
      </c>
    </row>
    <row r="266" spans="1:10">
      <c r="A266" s="11"/>
      <c r="B266" s="16"/>
      <c r="C266" s="17"/>
      <c r="D266" s="17"/>
      <c r="E266" s="17"/>
      <c r="F266" s="16"/>
      <c r="G266" s="16"/>
      <c r="H266" s="23"/>
      <c r="I266" s="28"/>
      <c r="J266" s="28">
        <f t="shared" si="7"/>
        <v>0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/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0</v>
      </c>
    </row>
    <row r="304" spans="1:10" s="2" customFormat="1">
      <c r="A304" s="11"/>
      <c r="B304" s="12"/>
      <c r="C304" s="13"/>
      <c r="D304" s="14"/>
      <c r="E304" s="14"/>
      <c r="F304" s="15"/>
      <c r="G304" s="15"/>
      <c r="H304" s="24"/>
      <c r="I304" s="28"/>
      <c r="J304" s="28">
        <f t="shared" si="8"/>
        <v>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SUM(J308:J310)</f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>
        <f t="shared" si="8"/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0</v>
      </c>
    </row>
    <row r="312" spans="1:10">
      <c r="A312" s="11"/>
      <c r="B312" s="16"/>
      <c r="C312" s="17"/>
      <c r="D312" s="17"/>
      <c r="E312" s="17"/>
      <c r="F312" s="16"/>
      <c r="G312" s="16"/>
      <c r="H312" s="23"/>
      <c r="I312" s="28"/>
      <c r="J312" s="28">
        <f t="shared" si="8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0</v>
      </c>
    </row>
    <row r="316" spans="1:10">
      <c r="A316" s="11"/>
      <c r="B316" s="16"/>
      <c r="C316" s="17"/>
      <c r="D316" s="17"/>
      <c r="E316" s="17"/>
      <c r="F316" s="16"/>
      <c r="G316" s="16"/>
      <c r="H316" s="23"/>
      <c r="I316" s="28"/>
      <c r="J316" s="28">
        <f t="shared" si="8"/>
        <v>0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0</v>
      </c>
    </row>
    <row r="320" spans="1:10" s="2" customFormat="1">
      <c r="A320" s="11"/>
      <c r="B320" s="12"/>
      <c r="C320" s="13"/>
      <c r="D320" s="14"/>
      <c r="E320" s="14"/>
      <c r="F320" s="15"/>
      <c r="G320" s="15"/>
      <c r="H320" s="24"/>
      <c r="I320" s="28"/>
      <c r="J320" s="28">
        <f t="shared" si="8"/>
        <v>0</v>
      </c>
    </row>
    <row r="321" spans="1:10" s="2" customFormat="1">
      <c r="A321" s="11"/>
      <c r="B321" s="12"/>
      <c r="C321" s="13"/>
      <c r="D321" s="14"/>
      <c r="E321" s="14"/>
      <c r="F321" s="15"/>
      <c r="G321" s="15"/>
      <c r="H321" s="24"/>
      <c r="I321" s="28"/>
      <c r="J321" s="28">
        <f t="shared" si="8"/>
        <v>0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10"/>
      <c r="G323" s="10"/>
      <c r="H323" s="23">
        <v>0</v>
      </c>
      <c r="I323" s="28"/>
      <c r="J323" s="39">
        <f>SUM(J324:J326)</f>
        <v>0</v>
      </c>
    </row>
    <row r="324" spans="1:10">
      <c r="A324" s="11"/>
      <c r="B324" s="16"/>
      <c r="C324" s="17"/>
      <c r="D324" s="17"/>
      <c r="E324" s="17"/>
      <c r="F324" s="16"/>
      <c r="G324" s="16"/>
      <c r="H324" s="23"/>
      <c r="I324" s="28"/>
      <c r="J324" s="28">
        <f t="shared" si="8"/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8"/>
        <v>0</v>
      </c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0</v>
      </c>
    </row>
    <row r="332" spans="1:10">
      <c r="A332" s="11"/>
      <c r="B332" s="16"/>
      <c r="C332" s="17"/>
      <c r="D332" s="17"/>
      <c r="E332" s="17"/>
      <c r="F332" s="16"/>
      <c r="G332" s="16"/>
      <c r="H332" s="23"/>
      <c r="I332" s="28"/>
      <c r="J332" s="28">
        <f t="shared" si="8"/>
        <v>0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28"/>
      <c r="J333" s="28">
        <f t="shared" si="8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0</v>
      </c>
    </row>
    <row r="356" spans="1:10" s="2" customFormat="1">
      <c r="A356" s="11"/>
      <c r="B356" s="12"/>
      <c r="C356" s="13"/>
      <c r="D356" s="14"/>
      <c r="E356" s="14"/>
      <c r="F356" s="15"/>
      <c r="G356" s="15"/>
      <c r="H356" s="24"/>
      <c r="I356" s="28"/>
      <c r="J356" s="28">
        <f t="shared" si="8"/>
        <v>0</v>
      </c>
    </row>
    <row r="357" spans="1:10" s="2" customFormat="1">
      <c r="A357" s="11"/>
      <c r="B357" s="12"/>
      <c r="C357" s="13"/>
      <c r="D357" s="14"/>
      <c r="E357" s="14"/>
      <c r="F357" s="15"/>
      <c r="G357" s="15"/>
      <c r="H357" s="24"/>
      <c r="I357" s="28"/>
      <c r="J357" s="28">
        <f t="shared" si="8"/>
        <v>0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28"/>
      <c r="J358" s="28">
        <f t="shared" ref="J358:J386" si="9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10"/>
      <c r="G359" s="10"/>
      <c r="H359" s="23">
        <v>0</v>
      </c>
      <c r="I359" s="28"/>
      <c r="J359" s="39">
        <f>SUM(J360:J362)</f>
        <v>0</v>
      </c>
    </row>
    <row r="360" spans="1:10">
      <c r="A360" s="11"/>
      <c r="B360" s="16"/>
      <c r="C360" s="17"/>
      <c r="D360" s="17"/>
      <c r="E360" s="17"/>
      <c r="F360" s="16"/>
      <c r="G360" s="16"/>
      <c r="H360" s="23"/>
      <c r="I360" s="28"/>
      <c r="J360" s="28">
        <f t="shared" si="9"/>
        <v>0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28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0</v>
      </c>
    </row>
    <row r="364" spans="1:10" s="2" customFormat="1">
      <c r="A364" s="11"/>
      <c r="B364" s="12"/>
      <c r="C364" s="13"/>
      <c r="D364" s="14"/>
      <c r="E364" s="14"/>
      <c r="F364" s="15"/>
      <c r="G364" s="15"/>
      <c r="H364" s="24"/>
      <c r="I364" s="28"/>
      <c r="J364" s="28">
        <f t="shared" si="9"/>
        <v>0</v>
      </c>
    </row>
    <row r="365" spans="1:10" s="2" customFormat="1">
      <c r="A365" s="11"/>
      <c r="B365" s="12"/>
      <c r="C365" s="13"/>
      <c r="D365" s="14"/>
      <c r="E365" s="14"/>
      <c r="F365" s="15"/>
      <c r="G365" s="15"/>
      <c r="H365" s="24"/>
      <c r="I365" s="28"/>
      <c r="J365" s="28">
        <f t="shared" si="9"/>
        <v>0</v>
      </c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28"/>
      <c r="J366" s="28">
        <f t="shared" si="9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SUM(J370)</f>
        <v>0</v>
      </c>
    </row>
    <row r="368" spans="1:10" ht="10.15" customHeight="1">
      <c r="A368" s="9"/>
      <c r="B368" s="10"/>
      <c r="C368" s="9"/>
      <c r="D368" s="10"/>
      <c r="E368" s="10"/>
      <c r="F368" s="10"/>
      <c r="G368" s="10"/>
      <c r="H368" s="23"/>
      <c r="I368" s="28"/>
      <c r="J368" s="39"/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10"/>
      <c r="G371" s="10"/>
      <c r="H371" s="23">
        <v>0</v>
      </c>
      <c r="I371" s="28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28"/>
      <c r="J374" s="28">
        <f t="shared" si="9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10"/>
      <c r="G375" s="10"/>
      <c r="H375" s="23">
        <v>0</v>
      </c>
      <c r="I375" s="28"/>
      <c r="J375" s="39">
        <f>SUM(J378)</f>
        <v>0</v>
      </c>
    </row>
    <row r="376" spans="1:10" ht="10.9" customHeight="1">
      <c r="A376" s="9"/>
      <c r="B376" s="10"/>
      <c r="C376" s="9"/>
      <c r="D376" s="10"/>
      <c r="E376" s="10"/>
      <c r="F376" s="10"/>
      <c r="G376" s="10"/>
      <c r="H376" s="23"/>
      <c r="I376" s="28"/>
      <c r="J376" s="39"/>
    </row>
    <row r="377" spans="1:10" ht="10.9" customHeight="1">
      <c r="A377" s="9"/>
      <c r="B377" s="10"/>
      <c r="C377" s="9"/>
      <c r="D377" s="10"/>
      <c r="E377" s="10"/>
      <c r="F377" s="10"/>
      <c r="G377" s="10"/>
      <c r="H377" s="23"/>
      <c r="I377" s="28"/>
      <c r="J377" s="39"/>
    </row>
    <row r="378" spans="1:10" s="2" customFormat="1">
      <c r="A378" s="11"/>
      <c r="B378" s="12"/>
      <c r="C378" s="13"/>
      <c r="D378" s="14"/>
      <c r="E378" s="14"/>
      <c r="F378" s="15"/>
      <c r="G378" s="15"/>
      <c r="H378" s="24"/>
      <c r="I378" s="28"/>
      <c r="J378" s="28">
        <f t="shared" si="9"/>
        <v>0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0</v>
      </c>
    </row>
    <row r="380" spans="1:10" s="2" customFormat="1">
      <c r="A380" s="11"/>
      <c r="B380" s="12"/>
      <c r="C380" s="13"/>
      <c r="D380" s="14"/>
      <c r="E380" s="14"/>
      <c r="F380" s="15"/>
      <c r="G380" s="15"/>
      <c r="H380" s="24"/>
      <c r="I380" s="28"/>
      <c r="J380" s="28">
        <f t="shared" si="9"/>
        <v>0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9"/>
        <v>0</v>
      </c>
    </row>
    <row r="383" spans="1:10" ht="24.95" customHeight="1">
      <c r="A383" s="45" t="s">
        <v>83</v>
      </c>
      <c r="B383" s="10"/>
      <c r="C383" s="9" t="s">
        <v>70</v>
      </c>
      <c r="D383" s="10"/>
      <c r="E383" s="10"/>
      <c r="F383" s="10"/>
      <c r="G383" s="10"/>
      <c r="H383" s="23">
        <v>0</v>
      </c>
      <c r="I383" s="28"/>
      <c r="J383" s="39">
        <f>SUM(J384:J386)</f>
        <v>0</v>
      </c>
    </row>
    <row r="384" spans="1:10">
      <c r="A384" s="11"/>
      <c r="B384" s="16"/>
      <c r="C384" s="17"/>
      <c r="D384" s="17"/>
      <c r="E384" s="17"/>
      <c r="F384" s="16"/>
      <c r="G384" s="16"/>
      <c r="H384" s="23"/>
      <c r="I384" s="28"/>
      <c r="J384" s="28">
        <f t="shared" si="9"/>
        <v>0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/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0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28"/>
      <c r="J426" s="28">
        <f t="shared" ref="J426:J488" si="11">H426*I426</f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1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0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28"/>
      <c r="J430" s="28">
        <f t="shared" si="11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28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>
        <v>0</v>
      </c>
      <c r="I437" s="28"/>
      <c r="J437" s="39">
        <f>SUM(J438:J440)</f>
        <v>0</v>
      </c>
    </row>
    <row r="438" spans="1:10" s="2" customFormat="1">
      <c r="A438" s="11"/>
      <c r="B438" s="12"/>
      <c r="C438" s="13"/>
      <c r="D438" s="14"/>
      <c r="E438" s="14"/>
      <c r="F438" s="15"/>
      <c r="G438" s="15"/>
      <c r="H438" s="24"/>
      <c r="I438" s="28"/>
      <c r="J438" s="28">
        <f t="shared" si="11"/>
        <v>0</v>
      </c>
    </row>
    <row r="439" spans="1:10" s="2" customFormat="1">
      <c r="A439" s="11"/>
      <c r="B439" s="12"/>
      <c r="C439" s="13"/>
      <c r="D439" s="14"/>
      <c r="E439" s="14"/>
      <c r="F439" s="15"/>
      <c r="G439" s="15"/>
      <c r="H439" s="24"/>
      <c r="I439" s="28"/>
      <c r="J439" s="28">
        <f t="shared" si="11"/>
        <v>0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1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10"/>
      <c r="G441" s="10"/>
      <c r="H441" s="23">
        <v>0</v>
      </c>
      <c r="I441" s="28"/>
      <c r="J441" s="39">
        <f>SUM(J442:J444)</f>
        <v>0</v>
      </c>
    </row>
    <row r="442" spans="1:10">
      <c r="A442" s="11"/>
      <c r="B442" s="16"/>
      <c r="C442" s="17"/>
      <c r="D442" s="17"/>
      <c r="E442" s="17"/>
      <c r="F442" s="16"/>
      <c r="G442" s="16"/>
      <c r="H442" s="23"/>
      <c r="I442" s="28"/>
      <c r="J442" s="28">
        <f t="shared" si="11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1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1"/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0</v>
      </c>
    </row>
    <row r="450" spans="1:10" s="2" customFormat="1">
      <c r="A450" s="11"/>
      <c r="B450" s="12"/>
      <c r="C450" s="13"/>
      <c r="D450" s="14"/>
      <c r="E450" s="14"/>
      <c r="F450" s="15"/>
      <c r="G450" s="15"/>
      <c r="H450" s="24"/>
      <c r="I450" s="28"/>
      <c r="J450" s="28">
        <f t="shared" si="11"/>
        <v>0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28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>
        <f t="shared" si="11"/>
        <v>0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0</v>
      </c>
    </row>
    <row r="478" spans="1:10" s="2" customFormat="1">
      <c r="A478" s="11"/>
      <c r="B478" s="12"/>
      <c r="C478" s="13"/>
      <c r="D478" s="14"/>
      <c r="E478" s="14"/>
      <c r="F478" s="15"/>
      <c r="G478" s="15"/>
      <c r="H478" s="24"/>
      <c r="I478" s="28"/>
      <c r="J478" s="28">
        <f t="shared" si="11"/>
        <v>0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28"/>
      <c r="J479" s="28">
        <f t="shared" si="11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0</v>
      </c>
    </row>
    <row r="482" spans="1:10">
      <c r="A482" s="11"/>
      <c r="B482" s="16"/>
      <c r="C482" s="17"/>
      <c r="D482" s="17"/>
      <c r="E482" s="17"/>
      <c r="F482" s="16"/>
      <c r="G482" s="16"/>
      <c r="H482" s="23"/>
      <c r="I482" s="28"/>
      <c r="J482" s="28">
        <f t="shared" si="11"/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>
        <f>SUM(J486:J488)</f>
        <v>0</v>
      </c>
    </row>
    <row r="486" spans="1:10" s="2" customFormat="1">
      <c r="A486" s="11"/>
      <c r="B486" s="12"/>
      <c r="C486" s="13"/>
      <c r="D486" s="14"/>
      <c r="E486" s="14"/>
      <c r="F486" s="15"/>
      <c r="G486" s="15"/>
      <c r="H486" s="24"/>
      <c r="I486" s="28"/>
      <c r="J486" s="28">
        <f t="shared" si="11"/>
        <v>0</v>
      </c>
    </row>
    <row r="487" spans="1:10" s="2" customFormat="1">
      <c r="A487" s="11"/>
      <c r="B487" s="12"/>
      <c r="C487" s="13"/>
      <c r="D487" s="14"/>
      <c r="E487" s="14"/>
      <c r="F487" s="15"/>
      <c r="G487" s="15"/>
      <c r="H487" s="24"/>
      <c r="I487" s="28"/>
      <c r="J487" s="28">
        <f t="shared" si="11"/>
        <v>0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28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10"/>
      <c r="G489" s="10"/>
      <c r="H489" s="23">
        <v>0</v>
      </c>
      <c r="I489" s="28"/>
      <c r="J489" s="39">
        <f>SUM(J490:J492)</f>
        <v>0</v>
      </c>
    </row>
    <row r="490" spans="1:10">
      <c r="A490" s="11"/>
      <c r="B490" s="16"/>
      <c r="C490" s="17"/>
      <c r="D490" s="17"/>
      <c r="E490" s="17"/>
      <c r="F490" s="16"/>
      <c r="G490" s="16"/>
      <c r="H490" s="23"/>
      <c r="I490" s="28"/>
      <c r="J490" s="28">
        <f t="shared" ref="J490:J520" si="12">H490*I490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>
        <f>SUM(J494:J496)</f>
        <v>0</v>
      </c>
    </row>
    <row r="494" spans="1:10" s="2" customFormat="1">
      <c r="A494" s="11"/>
      <c r="B494" s="12"/>
      <c r="C494" s="13"/>
      <c r="D494" s="14"/>
      <c r="E494" s="14"/>
      <c r="F494" s="15"/>
      <c r="G494" s="15"/>
      <c r="H494" s="24"/>
      <c r="I494" s="28"/>
      <c r="J494" s="28">
        <f t="shared" si="12"/>
        <v>0</v>
      </c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28"/>
      <c r="J495" s="28">
        <f t="shared" si="12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SUM(J500)</f>
        <v>0</v>
      </c>
    </row>
    <row r="498" spans="1:10" ht="10.15" customHeight="1">
      <c r="A498" s="45"/>
      <c r="B498" s="10"/>
      <c r="C498" s="9"/>
      <c r="D498" s="10"/>
      <c r="E498" s="10"/>
      <c r="F498" s="10"/>
      <c r="G498" s="10"/>
      <c r="H498" s="23"/>
      <c r="I498" s="28"/>
      <c r="J498" s="39"/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2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SUM(J508)</f>
        <v>0</v>
      </c>
    </row>
    <row r="506" spans="1:10" ht="10.9" customHeight="1">
      <c r="A506" s="45"/>
      <c r="B506" s="10"/>
      <c r="C506" s="9"/>
      <c r="D506" s="10"/>
      <c r="E506" s="10"/>
      <c r="F506" s="10"/>
      <c r="G506" s="10"/>
      <c r="H506" s="23"/>
      <c r="I506" s="28"/>
      <c r="J506" s="39"/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2"/>
        <v>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0</v>
      </c>
    </row>
    <row r="510" spans="1:10" s="2" customFormat="1">
      <c r="A510" s="11"/>
      <c r="B510" s="12"/>
      <c r="C510" s="13"/>
      <c r="D510" s="14"/>
      <c r="E510" s="14"/>
      <c r="F510" s="15"/>
      <c r="G510" s="15"/>
      <c r="H510" s="24"/>
      <c r="I510" s="28"/>
      <c r="J510" s="28">
        <f t="shared" si="12"/>
        <v>0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0</v>
      </c>
    </row>
    <row r="514" spans="1:10" s="2" customFormat="1">
      <c r="A514" s="11"/>
      <c r="B514" s="12"/>
      <c r="C514" s="13"/>
      <c r="D514" s="14"/>
      <c r="E514" s="14"/>
      <c r="F514" s="15"/>
      <c r="G514" s="15"/>
      <c r="H514" s="24"/>
      <c r="I514" s="28"/>
      <c r="J514" s="28">
        <f t="shared" si="12"/>
        <v>0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87</v>
      </c>
      <c r="D521" s="10"/>
      <c r="E521" s="10"/>
      <c r="F521" s="10"/>
      <c r="G521" s="10"/>
      <c r="H521" s="23">
        <v>0</v>
      </c>
      <c r="I521" s="28"/>
      <c r="J521" s="39">
        <f>SUM(J522:J524)</f>
        <v>0</v>
      </c>
    </row>
    <row r="522" spans="1:10" s="2" customFormat="1">
      <c r="A522" s="11"/>
      <c r="B522" s="12"/>
      <c r="C522" s="13"/>
      <c r="D522" s="14"/>
      <c r="E522" s="14"/>
      <c r="F522" s="15"/>
      <c r="G522" s="15"/>
      <c r="H522" s="24"/>
      <c r="I522" s="28"/>
      <c r="J522" s="28">
        <f t="shared" ref="J522:J556" si="13">H522*I522</f>
        <v>0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3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3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10"/>
      <c r="G525" s="10"/>
      <c r="H525" s="23">
        <v>0</v>
      </c>
      <c r="I525" s="28"/>
      <c r="J525" s="39">
        <f>SUM(J526:J528)</f>
        <v>0</v>
      </c>
    </row>
    <row r="526" spans="1:10" s="2" customFormat="1">
      <c r="A526" s="11"/>
      <c r="B526" s="12"/>
      <c r="C526" s="13"/>
      <c r="D526" s="14"/>
      <c r="E526" s="14"/>
      <c r="F526" s="15"/>
      <c r="G526" s="15"/>
      <c r="H526" s="24"/>
      <c r="I526" s="28"/>
      <c r="J526" s="28">
        <f t="shared" si="13"/>
        <v>0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3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10"/>
      <c r="G529" s="10"/>
      <c r="H529" s="23">
        <v>0</v>
      </c>
      <c r="I529" s="28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28"/>
      <c r="J530" s="28">
        <f t="shared" si="13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3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3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28"/>
      <c r="J536" s="28">
        <f t="shared" si="13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28"/>
      <c r="J538" s="28">
        <f t="shared" si="13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28"/>
      <c r="J542" s="28">
        <f t="shared" si="13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3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3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28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3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10"/>
      <c r="G549" s="10"/>
      <c r="H549" s="23">
        <v>0</v>
      </c>
      <c r="I549" s="28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10"/>
      <c r="G550" s="10"/>
      <c r="H550" s="23"/>
      <c r="I550" s="28"/>
      <c r="J550" s="39"/>
    </row>
    <row r="551" spans="1:10" ht="10.9" customHeight="1">
      <c r="A551" s="45"/>
      <c r="B551" s="10"/>
      <c r="C551" s="9"/>
      <c r="D551" s="10"/>
      <c r="E551" s="10"/>
      <c r="F551" s="10"/>
      <c r="G551" s="10"/>
      <c r="H551" s="23"/>
      <c r="I551" s="28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28"/>
      <c r="J552" s="28">
        <f t="shared" si="13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10"/>
      <c r="G553" s="10"/>
      <c r="H553" s="23">
        <v>0</v>
      </c>
      <c r="I553" s="28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3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ref="J558:J578" si="14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4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4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10"/>
      <c r="G561" s="10"/>
      <c r="H561" s="23">
        <v>0</v>
      </c>
      <c r="I561" s="28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28"/>
      <c r="J564" s="28">
        <f t="shared" si="14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38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42"/>
      <c r="G566" s="42"/>
      <c r="H566" s="43"/>
      <c r="I566" s="44"/>
      <c r="J566" s="28"/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10"/>
      <c r="G567" s="10"/>
      <c r="H567" s="23">
        <v>0</v>
      </c>
      <c r="I567" s="28"/>
      <c r="J567" s="28">
        <f>SUM(J568:J570)</f>
        <v>0</v>
      </c>
    </row>
    <row r="568" spans="1:10" s="2" customFormat="1">
      <c r="A568" s="11"/>
      <c r="B568" s="12"/>
      <c r="C568" s="13"/>
      <c r="D568" s="14"/>
      <c r="E568" s="14"/>
      <c r="F568" s="15"/>
      <c r="G568" s="15"/>
      <c r="H568" s="24"/>
      <c r="I568" s="28"/>
      <c r="J568" s="28">
        <f t="shared" si="14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4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10"/>
      <c r="G571" s="10"/>
      <c r="H571" s="23">
        <v>0</v>
      </c>
      <c r="I571" s="28"/>
      <c r="J571" s="28">
        <f>SUM(J572:J574)</f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4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10"/>
      <c r="G575" s="10"/>
      <c r="H575" s="23">
        <v>0</v>
      </c>
      <c r="I575" s="28"/>
      <c r="J575" s="28">
        <f>SUM(J576:J578)</f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28"/>
      <c r="J580" s="28">
        <f t="shared" ref="J580:J622" si="15">H580*I580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si="15"/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5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10"/>
      <c r="G583" s="10"/>
      <c r="H583" s="23">
        <v>0</v>
      </c>
      <c r="I583" s="28"/>
      <c r="J583" s="28">
        <f>SUM(J584:J586)</f>
        <v>0</v>
      </c>
    </row>
    <row r="584" spans="1:10" s="2" customFormat="1">
      <c r="A584" s="11"/>
      <c r="B584" s="12"/>
      <c r="C584" s="13"/>
      <c r="D584" s="14"/>
      <c r="E584" s="14"/>
      <c r="F584" s="15"/>
      <c r="G584" s="15"/>
      <c r="H584" s="24"/>
      <c r="I584" s="28"/>
      <c r="J584" s="28">
        <f t="shared" si="15"/>
        <v>0</v>
      </c>
    </row>
    <row r="585" spans="1:10" s="2" customFormat="1">
      <c r="A585" s="11"/>
      <c r="B585" s="12"/>
      <c r="C585" s="13"/>
      <c r="D585" s="14"/>
      <c r="E585" s="14"/>
      <c r="F585" s="15"/>
      <c r="G585" s="15"/>
      <c r="H585" s="24"/>
      <c r="I585" s="28"/>
      <c r="J585" s="28">
        <f t="shared" si="15"/>
        <v>0</v>
      </c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28"/>
      <c r="J586" s="28">
        <f t="shared" si="15"/>
        <v>0</v>
      </c>
    </row>
    <row r="587" spans="1:10" ht="24.95" customHeight="1">
      <c r="A587" s="45" t="s">
        <v>41</v>
      </c>
      <c r="B587" s="10"/>
      <c r="C587" s="9" t="s">
        <v>256</v>
      </c>
      <c r="D587" s="10"/>
      <c r="E587" s="10"/>
      <c r="F587" s="10"/>
      <c r="G587" s="10"/>
      <c r="H587" s="23">
        <v>0</v>
      </c>
      <c r="I587" s="28"/>
      <c r="J587" s="28">
        <f>SUM(J588:J590)</f>
        <v>0</v>
      </c>
    </row>
    <row r="588" spans="1:10">
      <c r="A588" s="11"/>
      <c r="B588" s="16"/>
      <c r="C588" s="17"/>
      <c r="D588" s="17"/>
      <c r="E588" s="17"/>
      <c r="F588" s="16"/>
      <c r="G588" s="16"/>
      <c r="H588" s="23"/>
      <c r="I588" s="28"/>
      <c r="J588" s="28">
        <f t="shared" si="15"/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5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5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10"/>
      <c r="G595" s="10"/>
      <c r="H595" s="23">
        <v>0</v>
      </c>
      <c r="I595" s="28"/>
      <c r="J595" s="28">
        <f>SUM(J596:J598)</f>
        <v>0</v>
      </c>
    </row>
    <row r="596" spans="1:10" s="2" customFormat="1">
      <c r="A596" s="11"/>
      <c r="B596" s="12"/>
      <c r="C596" s="13"/>
      <c r="D596" s="14"/>
      <c r="E596" s="14"/>
      <c r="F596" s="15"/>
      <c r="G596" s="15"/>
      <c r="H596" s="24"/>
      <c r="I596" s="28"/>
      <c r="J596" s="28">
        <f t="shared" si="15"/>
        <v>0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28"/>
      <c r="J597" s="28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5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10"/>
      <c r="G599" s="10"/>
      <c r="H599" s="23">
        <v>0</v>
      </c>
      <c r="I599" s="28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28"/>
      <c r="J600" s="28">
        <f t="shared" si="15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5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5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28"/>
      <c r="J612" s="28">
        <f t="shared" si="15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5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10"/>
      <c r="G615" s="10"/>
      <c r="H615" s="23">
        <v>0</v>
      </c>
      <c r="I615" s="28"/>
      <c r="J615" s="28">
        <f>SUM(J616:J618)</f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5"/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10"/>
      <c r="G619" s="10"/>
      <c r="H619" s="23">
        <v>0</v>
      </c>
      <c r="I619" s="28"/>
      <c r="J619" s="28">
        <f>SUM(J620:J622)</f>
        <v>0</v>
      </c>
    </row>
    <row r="620" spans="1:10">
      <c r="A620" s="11"/>
      <c r="B620" s="16"/>
      <c r="C620" s="17"/>
      <c r="D620" s="17"/>
      <c r="E620" s="17"/>
      <c r="F620" s="16"/>
      <c r="G620" s="16"/>
      <c r="H620" s="23"/>
      <c r="I620" s="28"/>
      <c r="J620" s="28">
        <f t="shared" si="15"/>
        <v>0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28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>
        <f t="shared" si="15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10"/>
      <c r="G623" s="10"/>
      <c r="H623" s="23">
        <v>0</v>
      </c>
      <c r="I623" s="28"/>
      <c r="J623" s="28">
        <f>SUM(J624:J626)</f>
        <v>0</v>
      </c>
    </row>
    <row r="624" spans="1:10" s="2" customFormat="1">
      <c r="A624" s="11"/>
      <c r="B624" s="12"/>
      <c r="C624" s="13"/>
      <c r="D624" s="14"/>
      <c r="E624" s="14"/>
      <c r="F624" s="15"/>
      <c r="G624" s="15"/>
      <c r="H624" s="24"/>
      <c r="I624" s="28"/>
      <c r="J624" s="28">
        <f t="shared" ref="J624:J666" si="16">H624*I624</f>
        <v>0</v>
      </c>
    </row>
    <row r="625" spans="1:10" s="2" customFormat="1">
      <c r="A625" s="11"/>
      <c r="B625" s="12"/>
      <c r="C625" s="13"/>
      <c r="D625" s="14"/>
      <c r="E625" s="14"/>
      <c r="F625" s="15"/>
      <c r="G625" s="15"/>
      <c r="H625" s="24"/>
      <c r="I625" s="28"/>
      <c r="J625" s="28">
        <f t="shared" si="16"/>
        <v>0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si="16"/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10"/>
      <c r="G627" s="10"/>
      <c r="H627" s="23">
        <v>0</v>
      </c>
      <c r="I627" s="28"/>
      <c r="J627" s="28">
        <f>SUM(J628:J630)</f>
        <v>0</v>
      </c>
    </row>
    <row r="628" spans="1:10">
      <c r="A628" s="11"/>
      <c r="B628" s="16"/>
      <c r="C628" s="17"/>
      <c r="D628" s="17"/>
      <c r="E628" s="17"/>
      <c r="F628" s="16"/>
      <c r="G628" s="16"/>
      <c r="H628" s="23"/>
      <c r="I628" s="28"/>
      <c r="J628" s="28">
        <f t="shared" si="16"/>
        <v>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6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10"/>
      <c r="G631" s="10"/>
      <c r="H631" s="23">
        <v>0</v>
      </c>
      <c r="I631" s="28"/>
      <c r="J631" s="28">
        <f>SUM(J632:J634)</f>
        <v>0</v>
      </c>
    </row>
    <row r="632" spans="1:10" s="2" customFormat="1">
      <c r="A632" s="11"/>
      <c r="B632" s="12"/>
      <c r="C632" s="13"/>
      <c r="D632" s="14"/>
      <c r="E632" s="14"/>
      <c r="F632" s="15"/>
      <c r="G632" s="15"/>
      <c r="H632" s="24"/>
      <c r="I632" s="28"/>
      <c r="J632" s="28">
        <f t="shared" si="16"/>
        <v>0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6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10"/>
      <c r="G635" s="10"/>
      <c r="H635" s="23">
        <v>0</v>
      </c>
      <c r="I635" s="28"/>
      <c r="J635" s="28">
        <f>SUM(J636:J638)</f>
        <v>0</v>
      </c>
    </row>
    <row r="636" spans="1:10">
      <c r="A636" s="11"/>
      <c r="B636" s="16"/>
      <c r="C636" s="17"/>
      <c r="D636" s="17"/>
      <c r="E636" s="17"/>
      <c r="F636" s="16"/>
      <c r="G636" s="16"/>
      <c r="H636" s="23"/>
      <c r="I636" s="28"/>
      <c r="J636" s="28">
        <f t="shared" si="16"/>
        <v>0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28"/>
      <c r="J637" s="28"/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>
        <f t="shared" si="16"/>
        <v>0</v>
      </c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10"/>
      <c r="G639" s="10"/>
      <c r="H639" s="23">
        <v>0</v>
      </c>
      <c r="I639" s="28"/>
      <c r="J639" s="28">
        <f>SUM(J640:J642)</f>
        <v>0</v>
      </c>
    </row>
    <row r="640" spans="1:10" s="2" customFormat="1">
      <c r="A640" s="11"/>
      <c r="B640" s="12"/>
      <c r="C640" s="13"/>
      <c r="D640" s="14"/>
      <c r="E640" s="14"/>
      <c r="F640" s="15"/>
      <c r="G640" s="15"/>
      <c r="H640" s="24"/>
      <c r="I640" s="28"/>
      <c r="J640" s="28">
        <f t="shared" si="16"/>
        <v>0</v>
      </c>
    </row>
    <row r="641" spans="1:10" s="2" customFormat="1">
      <c r="A641" s="11"/>
      <c r="B641" s="12"/>
      <c r="C641" s="13"/>
      <c r="D641" s="14"/>
      <c r="E641" s="14"/>
      <c r="F641" s="15"/>
      <c r="G641" s="15"/>
      <c r="H641" s="24"/>
      <c r="I641" s="28"/>
      <c r="J641" s="28">
        <f t="shared" si="16"/>
        <v>0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28"/>
      <c r="J642" s="28">
        <f t="shared" si="16"/>
        <v>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10"/>
      <c r="G643" s="10"/>
      <c r="H643" s="23">
        <v>0</v>
      </c>
      <c r="I643" s="28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10"/>
      <c r="G644" s="10"/>
      <c r="H644" s="23"/>
      <c r="I644" s="28"/>
      <c r="J644" s="28"/>
    </row>
    <row r="645" spans="1:10" ht="10.15" customHeight="1">
      <c r="A645" s="45"/>
      <c r="B645" s="10"/>
      <c r="C645" s="9"/>
      <c r="D645" s="10"/>
      <c r="E645" s="10"/>
      <c r="F645" s="10"/>
      <c r="G645" s="10"/>
      <c r="H645" s="23"/>
      <c r="I645" s="28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6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10"/>
      <c r="G647" s="10"/>
      <c r="H647" s="23">
        <v>0</v>
      </c>
      <c r="I647" s="28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28"/>
      <c r="J648" s="28">
        <f t="shared" si="16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6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10"/>
      <c r="G651" s="10"/>
      <c r="H651" s="23">
        <v>0</v>
      </c>
      <c r="I651" s="28"/>
      <c r="J651" s="28">
        <f>SUM(J652:J654)</f>
        <v>0</v>
      </c>
    </row>
    <row r="652" spans="1:10" s="2" customFormat="1">
      <c r="A652" s="11"/>
      <c r="B652" s="12"/>
      <c r="C652" s="13"/>
      <c r="D652" s="14"/>
      <c r="E652" s="14"/>
      <c r="F652" s="15"/>
      <c r="G652" s="15"/>
      <c r="H652" s="24"/>
      <c r="I652" s="28"/>
      <c r="J652" s="28">
        <f t="shared" si="16"/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10"/>
      <c r="G655" s="10"/>
      <c r="H655" s="23">
        <v>0</v>
      </c>
      <c r="I655" s="28"/>
      <c r="J655" s="28">
        <f>SUM(J656:J658)</f>
        <v>0</v>
      </c>
    </row>
    <row r="656" spans="1:10" s="2" customFormat="1">
      <c r="A656" s="11"/>
      <c r="B656" s="12"/>
      <c r="C656" s="13"/>
      <c r="D656" s="14"/>
      <c r="E656" s="14"/>
      <c r="F656" s="15"/>
      <c r="G656" s="15"/>
      <c r="H656" s="24"/>
      <c r="I656" s="28"/>
      <c r="J656" s="28">
        <f t="shared" si="16"/>
        <v>0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6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10"/>
      <c r="G659" s="10"/>
      <c r="H659" s="23">
        <v>0</v>
      </c>
      <c r="I659" s="28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ht="24.95" customHeight="1">
      <c r="A663" s="45" t="s">
        <v>128</v>
      </c>
      <c r="B663" s="10"/>
      <c r="C663" s="9" t="s">
        <v>87</v>
      </c>
      <c r="D663" s="10"/>
      <c r="E663" s="10"/>
      <c r="F663" s="10"/>
      <c r="G663" s="10"/>
      <c r="H663" s="23">
        <v>0</v>
      </c>
      <c r="I663" s="28"/>
      <c r="J663" s="28">
        <f>SUM(J664:J666)</f>
        <v>0</v>
      </c>
    </row>
    <row r="664" spans="1:10">
      <c r="A664" s="11"/>
      <c r="B664" s="16"/>
      <c r="C664" s="17"/>
      <c r="D664" s="17"/>
      <c r="E664" s="17"/>
      <c r="F664" s="16"/>
      <c r="G664" s="16"/>
      <c r="H664" s="23"/>
      <c r="I664" s="28"/>
      <c r="J664" s="28">
        <f t="shared" si="16"/>
        <v>0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6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6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10"/>
      <c r="G667" s="10"/>
      <c r="H667" s="23">
        <v>0</v>
      </c>
      <c r="I667" s="28"/>
      <c r="J667" s="28">
        <f>SUM(J668:J670)</f>
        <v>0</v>
      </c>
    </row>
    <row r="668" spans="1:10" s="2" customFormat="1">
      <c r="A668" s="11"/>
      <c r="B668" s="12"/>
      <c r="C668" s="13"/>
      <c r="D668" s="14"/>
      <c r="E668" s="14"/>
      <c r="F668" s="15"/>
      <c r="G668" s="15"/>
      <c r="H668" s="24"/>
      <c r="I668" s="28"/>
      <c r="J668" s="28">
        <f t="shared" ref="J668:J702" si="17">H668*I668</f>
        <v>0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si="17"/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10"/>
      <c r="G671" s="10"/>
      <c r="H671" s="23">
        <v>0</v>
      </c>
      <c r="I671" s="28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>
        <f t="shared" si="17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7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28"/>
      <c r="J676" s="28">
        <f t="shared" si="17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7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28"/>
      <c r="J680" s="28">
        <f t="shared" si="17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7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28"/>
      <c r="J684" s="28">
        <f t="shared" si="17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>
        <f t="shared" si="17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7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28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7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10"/>
      <c r="G691" s="10"/>
      <c r="H691" s="23">
        <v>0</v>
      </c>
      <c r="I691" s="28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10"/>
      <c r="G692" s="10"/>
      <c r="H692" s="23"/>
      <c r="I692" s="28"/>
      <c r="J692" s="28"/>
    </row>
    <row r="693" spans="1:10" ht="10.9" customHeight="1">
      <c r="A693" s="45"/>
      <c r="B693" s="10"/>
      <c r="C693" s="9"/>
      <c r="D693" s="10"/>
      <c r="E693" s="10"/>
      <c r="F693" s="10"/>
      <c r="G693" s="10"/>
      <c r="H693" s="23"/>
      <c r="I693" s="28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28"/>
      <c r="J694" s="28">
        <f t="shared" si="17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10"/>
      <c r="G695" s="10"/>
      <c r="H695" s="23">
        <v>0</v>
      </c>
      <c r="I695" s="28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28"/>
      <c r="J696" s="28">
        <f t="shared" si="17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28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7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7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7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28"/>
      <c r="J704" s="28">
        <f t="shared" ref="J704:J760" si="18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si="18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8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38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42"/>
      <c r="G708" s="42"/>
      <c r="H708" s="43"/>
      <c r="I708" s="44"/>
      <c r="J708" s="28"/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10"/>
      <c r="G709" s="10"/>
      <c r="H709" s="23">
        <v>0</v>
      </c>
      <c r="I709" s="28"/>
      <c r="J709" s="28">
        <f>SUM(J710:J712)</f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8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8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10"/>
      <c r="G713" s="10"/>
      <c r="H713" s="23">
        <v>0</v>
      </c>
      <c r="I713" s="28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10"/>
      <c r="G717" s="10"/>
      <c r="H717" s="23">
        <v>0</v>
      </c>
      <c r="I717" s="28"/>
      <c r="J717" s="28">
        <f>SUM(J718:J720)</f>
        <v>0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28"/>
      <c r="J718" s="28">
        <f t="shared" si="18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28"/>
      <c r="J722" s="28">
        <f t="shared" si="18"/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8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10"/>
      <c r="G725" s="10"/>
      <c r="H725" s="23">
        <v>0</v>
      </c>
      <c r="I725" s="28"/>
      <c r="J725" s="28">
        <f>SUM(J726:J728)</f>
        <v>0</v>
      </c>
    </row>
    <row r="726" spans="1:10" s="2" customFormat="1">
      <c r="A726" s="11"/>
      <c r="B726" s="12"/>
      <c r="C726" s="13"/>
      <c r="D726" s="14"/>
      <c r="E726" s="14"/>
      <c r="F726" s="15"/>
      <c r="G726" s="15"/>
      <c r="H726" s="24"/>
      <c r="I726" s="28"/>
      <c r="J726" s="28">
        <f t="shared" si="18"/>
        <v>0</v>
      </c>
    </row>
    <row r="727" spans="1:10" s="2" customFormat="1">
      <c r="A727" s="11"/>
      <c r="B727" s="12"/>
      <c r="C727" s="13"/>
      <c r="D727" s="14"/>
      <c r="E727" s="14"/>
      <c r="F727" s="15"/>
      <c r="G727" s="15"/>
      <c r="H727" s="24"/>
      <c r="I727" s="28"/>
      <c r="J727" s="28">
        <f t="shared" si="18"/>
        <v>0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8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10"/>
      <c r="G729" s="10"/>
      <c r="H729" s="23">
        <v>0</v>
      </c>
      <c r="I729" s="28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28"/>
      <c r="J730" s="28">
        <f t="shared" si="18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8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8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10"/>
      <c r="G737" s="10"/>
      <c r="H737" s="23">
        <v>0</v>
      </c>
      <c r="I737" s="28"/>
      <c r="J737" s="28">
        <f>SUM(J738:J740)</f>
        <v>0</v>
      </c>
    </row>
    <row r="738" spans="1:10" s="2" customFormat="1">
      <c r="A738" s="11"/>
      <c r="B738" s="12"/>
      <c r="C738" s="13"/>
      <c r="D738" s="14"/>
      <c r="E738" s="14"/>
      <c r="F738" s="15"/>
      <c r="G738" s="15"/>
      <c r="H738" s="24"/>
      <c r="I738" s="28"/>
      <c r="J738" s="28">
        <f t="shared" si="18"/>
        <v>0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28"/>
      <c r="J739" s="28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8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28"/>
      <c r="J742" s="28">
        <f t="shared" si="18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8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28"/>
      <c r="J746" s="28">
        <f t="shared" si="18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>
        <f t="shared" si="18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28"/>
      <c r="J750" s="28">
        <f t="shared" si="18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>
        <f t="shared" si="18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10"/>
      <c r="G753" s="10"/>
      <c r="H753" s="23">
        <v>0</v>
      </c>
      <c r="I753" s="28"/>
      <c r="J753" s="28">
        <f>SUM(J754:J756)</f>
        <v>0</v>
      </c>
    </row>
    <row r="754" spans="1:10" s="2" customFormat="1">
      <c r="A754" s="11"/>
      <c r="B754" s="12"/>
      <c r="C754" s="13"/>
      <c r="D754" s="14"/>
      <c r="E754" s="14"/>
      <c r="F754" s="15"/>
      <c r="G754" s="15"/>
      <c r="H754" s="24"/>
      <c r="I754" s="28"/>
      <c r="J754" s="28">
        <f t="shared" si="18"/>
        <v>0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28"/>
      <c r="J755" s="28">
        <f t="shared" si="18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8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28"/>
      <c r="J758" s="28">
        <f t="shared" si="18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>
        <f t="shared" si="18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10"/>
      <c r="G761" s="10"/>
      <c r="H761" s="23">
        <v>0</v>
      </c>
      <c r="I761" s="28"/>
      <c r="J761" s="28">
        <f>SUM(J762:J764)</f>
        <v>0</v>
      </c>
    </row>
    <row r="762" spans="1:10" s="2" customFormat="1">
      <c r="A762" s="11"/>
      <c r="B762" s="12"/>
      <c r="C762" s="13"/>
      <c r="D762" s="14"/>
      <c r="E762" s="14"/>
      <c r="F762" s="15"/>
      <c r="G762" s="15"/>
      <c r="H762" s="24"/>
      <c r="I762" s="28"/>
      <c r="J762" s="28">
        <f t="shared" ref="J762:J812" si="19">H762*I762</f>
        <v>0</v>
      </c>
    </row>
    <row r="763" spans="1:10" s="2" customFormat="1">
      <c r="A763" s="11"/>
      <c r="B763" s="12"/>
      <c r="C763" s="13"/>
      <c r="D763" s="14"/>
      <c r="E763" s="14"/>
      <c r="F763" s="15"/>
      <c r="G763" s="15"/>
      <c r="H763" s="24"/>
      <c r="I763" s="28"/>
      <c r="J763" s="28">
        <f t="shared" si="19"/>
        <v>0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si="19"/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10"/>
      <c r="G765" s="10"/>
      <c r="H765" s="23">
        <v>0</v>
      </c>
      <c r="I765" s="28"/>
      <c r="J765" s="28">
        <f>SUM(J766:J768)</f>
        <v>0</v>
      </c>
    </row>
    <row r="766" spans="1:10">
      <c r="A766" s="11"/>
      <c r="B766" s="16"/>
      <c r="C766" s="17"/>
      <c r="D766" s="17"/>
      <c r="E766" s="17"/>
      <c r="F766" s="16"/>
      <c r="G766" s="16"/>
      <c r="H766" s="23"/>
      <c r="I766" s="28"/>
      <c r="J766" s="28">
        <f t="shared" si="19"/>
        <v>0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>
        <f t="shared" si="19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10"/>
      <c r="G769" s="10"/>
      <c r="H769" s="23">
        <v>0</v>
      </c>
      <c r="I769" s="28"/>
      <c r="J769" s="28">
        <f>SUM(J770:J772)</f>
        <v>0</v>
      </c>
    </row>
    <row r="770" spans="1:10" s="2" customFormat="1">
      <c r="A770" s="11"/>
      <c r="B770" s="12"/>
      <c r="C770" s="13"/>
      <c r="D770" s="14"/>
      <c r="E770" s="14"/>
      <c r="F770" s="15"/>
      <c r="G770" s="15"/>
      <c r="H770" s="24"/>
      <c r="I770" s="28"/>
      <c r="J770" s="28">
        <f t="shared" si="19"/>
        <v>0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28"/>
      <c r="J771" s="28">
        <f t="shared" si="19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28"/>
      <c r="J772" s="28">
        <f t="shared" si="19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10"/>
      <c r="G773" s="10"/>
      <c r="H773" s="23">
        <v>0</v>
      </c>
      <c r="I773" s="28"/>
      <c r="J773" s="28">
        <f>SUM(J774:J776)</f>
        <v>0</v>
      </c>
    </row>
    <row r="774" spans="1:10">
      <c r="A774" s="11"/>
      <c r="B774" s="16"/>
      <c r="C774" s="17"/>
      <c r="D774" s="17"/>
      <c r="E774" s="17"/>
      <c r="F774" s="16"/>
      <c r="G774" s="16"/>
      <c r="H774" s="23"/>
      <c r="I774" s="28"/>
      <c r="J774" s="28">
        <f t="shared" si="19"/>
        <v>0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28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>
        <f t="shared" si="19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10"/>
      <c r="G777" s="10"/>
      <c r="H777" s="23">
        <v>0</v>
      </c>
      <c r="I777" s="28"/>
      <c r="J777" s="28">
        <f>SUM(J778:J780)</f>
        <v>0</v>
      </c>
    </row>
    <row r="778" spans="1:10" s="2" customFormat="1">
      <c r="A778" s="11"/>
      <c r="B778" s="12"/>
      <c r="C778" s="13"/>
      <c r="D778" s="14"/>
      <c r="E778" s="14"/>
      <c r="F778" s="15"/>
      <c r="G778" s="15"/>
      <c r="H778" s="24"/>
      <c r="I778" s="28"/>
      <c r="J778" s="28">
        <f t="shared" si="19"/>
        <v>0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28"/>
      <c r="J779" s="28">
        <f t="shared" si="19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19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10"/>
      <c r="G781" s="10"/>
      <c r="H781" s="23">
        <v>0</v>
      </c>
      <c r="I781" s="28"/>
      <c r="J781" s="28">
        <f>SUM(J782:J784)</f>
        <v>0</v>
      </c>
    </row>
    <row r="782" spans="1:10">
      <c r="A782" s="11"/>
      <c r="B782" s="16"/>
      <c r="C782" s="17"/>
      <c r="D782" s="17"/>
      <c r="E782" s="17"/>
      <c r="F782" s="16"/>
      <c r="G782" s="16"/>
      <c r="H782" s="23"/>
      <c r="I782" s="28"/>
      <c r="J782" s="28">
        <f t="shared" si="19"/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>
        <f t="shared" si="19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10"/>
      <c r="G785" s="10"/>
      <c r="H785" s="23">
        <v>0</v>
      </c>
      <c r="I785" s="28"/>
      <c r="J785" s="28">
        <f>SUM(J786:J788)</f>
        <v>0</v>
      </c>
    </row>
    <row r="786" spans="1:10" s="2" customFormat="1">
      <c r="A786" s="11"/>
      <c r="B786" s="12"/>
      <c r="C786" s="13"/>
      <c r="D786" s="14"/>
      <c r="E786" s="14"/>
      <c r="F786" s="15"/>
      <c r="G786" s="15"/>
      <c r="H786" s="24"/>
      <c r="I786" s="28"/>
      <c r="J786" s="28">
        <f t="shared" si="19"/>
        <v>0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19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10"/>
      <c r="G789" s="10"/>
      <c r="H789" s="23">
        <v>0</v>
      </c>
      <c r="I789" s="28"/>
      <c r="J789" s="28">
        <f>SUM(J790:J792)</f>
        <v>0</v>
      </c>
    </row>
    <row r="790" spans="1:10">
      <c r="A790" s="11"/>
      <c r="B790" s="16"/>
      <c r="C790" s="17"/>
      <c r="D790" s="17"/>
      <c r="E790" s="17"/>
      <c r="F790" s="16"/>
      <c r="G790" s="16"/>
      <c r="H790" s="23"/>
      <c r="I790" s="28"/>
      <c r="J790" s="28">
        <f t="shared" si="19"/>
        <v>0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>
        <f t="shared" si="19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10"/>
      <c r="G793" s="10"/>
      <c r="H793" s="23">
        <v>0</v>
      </c>
      <c r="I793" s="28"/>
      <c r="J793" s="28">
        <f>SUM(J794:J796)</f>
        <v>0</v>
      </c>
    </row>
    <row r="794" spans="1:10" s="2" customFormat="1">
      <c r="A794" s="11"/>
      <c r="B794" s="12"/>
      <c r="C794" s="13"/>
      <c r="D794" s="14"/>
      <c r="E794" s="14"/>
      <c r="F794" s="15"/>
      <c r="G794" s="15"/>
      <c r="H794" s="24"/>
      <c r="I794" s="28"/>
      <c r="J794" s="28">
        <f t="shared" si="19"/>
        <v>0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28"/>
      <c r="J795" s="28">
        <f t="shared" si="19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19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10"/>
      <c r="G797" s="10"/>
      <c r="H797" s="23">
        <v>0</v>
      </c>
      <c r="I797" s="28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10"/>
      <c r="G798" s="10"/>
      <c r="H798" s="23"/>
      <c r="I798" s="28"/>
      <c r="J798" s="28"/>
    </row>
    <row r="799" spans="1:10" ht="12" customHeight="1">
      <c r="A799" s="45"/>
      <c r="B799" s="10"/>
      <c r="C799" s="9"/>
      <c r="D799" s="10"/>
      <c r="E799" s="10"/>
      <c r="F799" s="10"/>
      <c r="G799" s="10"/>
      <c r="H799" s="23"/>
      <c r="I799" s="28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10"/>
      <c r="G801" s="10"/>
      <c r="H801" s="23">
        <v>0</v>
      </c>
      <c r="I801" s="28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>
        <f t="shared" si="19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10"/>
      <c r="G805" s="10"/>
      <c r="H805" s="23">
        <v>0</v>
      </c>
      <c r="I805" s="28"/>
      <c r="J805" s="28">
        <f>SUM(J806:J808)</f>
        <v>0</v>
      </c>
    </row>
    <row r="806" spans="1:10" s="2" customFormat="1">
      <c r="A806" s="11"/>
      <c r="B806" s="12"/>
      <c r="C806" s="13"/>
      <c r="D806" s="14"/>
      <c r="E806" s="14"/>
      <c r="F806" s="15"/>
      <c r="G806" s="15"/>
      <c r="H806" s="24"/>
      <c r="I806" s="28"/>
      <c r="J806" s="28">
        <f t="shared" si="19"/>
        <v>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10"/>
      <c r="G809" s="10"/>
      <c r="H809" s="23">
        <v>0</v>
      </c>
      <c r="I809" s="28"/>
      <c r="J809" s="28">
        <f>SUM(J810:J812)</f>
        <v>0</v>
      </c>
    </row>
    <row r="810" spans="1:10" s="2" customFormat="1">
      <c r="A810" s="11"/>
      <c r="B810" s="12"/>
      <c r="C810" s="13"/>
      <c r="D810" s="14"/>
      <c r="E810" s="14"/>
      <c r="F810" s="15"/>
      <c r="G810" s="15"/>
      <c r="H810" s="24"/>
      <c r="I810" s="28"/>
      <c r="J810" s="28">
        <f t="shared" si="19"/>
        <v>0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10"/>
      <c r="G813" s="10"/>
      <c r="H813" s="23">
        <v>0</v>
      </c>
      <c r="I813" s="28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28"/>
      <c r="J814" s="28">
        <f t="shared" ref="J814:J848" si="20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20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0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si="20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si="20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10"/>
      <c r="G821" s="10"/>
      <c r="H821" s="23">
        <v>0</v>
      </c>
      <c r="I821" s="28"/>
      <c r="J821" s="28">
        <f>SUM(J822:J824)</f>
        <v>0</v>
      </c>
    </row>
    <row r="822" spans="1:10" s="2" customFormat="1">
      <c r="A822" s="11"/>
      <c r="B822" s="12"/>
      <c r="C822" s="13"/>
      <c r="D822" s="14"/>
      <c r="E822" s="14"/>
      <c r="F822" s="15"/>
      <c r="G822" s="15"/>
      <c r="H822" s="24"/>
      <c r="I822" s="28"/>
      <c r="J822" s="28">
        <f t="shared" si="20"/>
        <v>0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0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10"/>
      <c r="G825" s="10"/>
      <c r="H825" s="23">
        <v>0</v>
      </c>
      <c r="I825" s="28"/>
      <c r="J825" s="28">
        <f>SUM(J826:J828)</f>
        <v>0</v>
      </c>
    </row>
    <row r="826" spans="1:10" s="2" customFormat="1">
      <c r="A826" s="11"/>
      <c r="B826" s="12"/>
      <c r="C826" s="13"/>
      <c r="D826" s="14"/>
      <c r="E826" s="14"/>
      <c r="F826" s="15"/>
      <c r="G826" s="15"/>
      <c r="H826" s="24"/>
      <c r="I826" s="28"/>
      <c r="J826" s="28">
        <f t="shared" si="20"/>
        <v>0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10"/>
      <c r="G829" s="10"/>
      <c r="H829" s="23">
        <v>0</v>
      </c>
      <c r="I829" s="28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28"/>
      <c r="J830" s="28">
        <f t="shared" si="20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10"/>
      <c r="G833" s="10"/>
      <c r="H833" s="23">
        <v>0</v>
      </c>
      <c r="I833" s="28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0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0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10"/>
      <c r="G841" s="10"/>
      <c r="H841" s="23">
        <v>0</v>
      </c>
      <c r="I841" s="28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28"/>
      <c r="J846" s="28">
        <f t="shared" si="20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>
        <f t="shared" si="20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28"/>
      <c r="J850" s="28">
        <f t="shared" ref="J850:J864" si="21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si="21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1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1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1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38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42"/>
      <c r="G866" s="42"/>
      <c r="H866" s="43"/>
      <c r="I866" s="44"/>
      <c r="J866" s="28"/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 s="2" customFormat="1">
      <c r="A868" s="11"/>
      <c r="B868" s="12"/>
      <c r="C868" s="13"/>
      <c r="D868" s="14"/>
      <c r="E868" s="14"/>
      <c r="F868" s="15"/>
      <c r="G868" s="15"/>
      <c r="H868" s="24"/>
      <c r="I868" s="28"/>
      <c r="J868" s="28">
        <f>H868*I868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 t="shared" ref="J869:J932" si="22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si="22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10"/>
      <c r="G871" s="10"/>
      <c r="H871" s="23">
        <v>0</v>
      </c>
      <c r="I871" s="28"/>
      <c r="J871" s="28">
        <f>SUM(J872:J874)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 t="shared" si="22"/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28"/>
      <c r="J874" s="28">
        <f t="shared" si="22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10"/>
      <c r="G875" s="10"/>
      <c r="H875" s="23">
        <v>0</v>
      </c>
      <c r="I875" s="28"/>
      <c r="J875" s="28">
        <f>SUM(J876:J878)</f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2"/>
        <v>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28"/>
      <c r="J880" s="28">
        <f t="shared" si="22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2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10"/>
      <c r="G883" s="10"/>
      <c r="H883" s="23">
        <v>0</v>
      </c>
      <c r="I883" s="28"/>
      <c r="J883" s="28">
        <f>SUM(J884:J886)</f>
        <v>0</v>
      </c>
    </row>
    <row r="884" spans="1:10" s="2" customFormat="1">
      <c r="A884" s="11"/>
      <c r="B884" s="12"/>
      <c r="C884" s="13"/>
      <c r="D884" s="14"/>
      <c r="E884" s="14"/>
      <c r="F884" s="15"/>
      <c r="G884" s="15"/>
      <c r="H884" s="24"/>
      <c r="I884" s="28"/>
      <c r="J884" s="28">
        <f t="shared" si="22"/>
        <v>0</v>
      </c>
    </row>
    <row r="885" spans="1:10" s="2" customFormat="1">
      <c r="A885" s="11"/>
      <c r="B885" s="12"/>
      <c r="C885" s="13"/>
      <c r="D885" s="14"/>
      <c r="E885" s="14"/>
      <c r="F885" s="15"/>
      <c r="G885" s="15"/>
      <c r="H885" s="24"/>
      <c r="I885" s="28"/>
      <c r="J885" s="28">
        <f t="shared" si="22"/>
        <v>0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2"/>
        <v>0</v>
      </c>
    </row>
    <row r="887" spans="1:10" ht="24.95" customHeight="1">
      <c r="A887" s="45" t="s">
        <v>41</v>
      </c>
      <c r="B887" s="10"/>
      <c r="C887" s="9" t="s">
        <v>339</v>
      </c>
      <c r="D887" s="10"/>
      <c r="E887" s="10"/>
      <c r="F887" s="10"/>
      <c r="G887" s="10"/>
      <c r="H887" s="23">
        <v>0</v>
      </c>
      <c r="I887" s="28"/>
      <c r="J887" s="28">
        <f>SUM(J888:J890)</f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28"/>
      <c r="J888" s="28">
        <f t="shared" si="22"/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2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2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 ht="24.95" customHeight="1">
      <c r="A895" s="45" t="s">
        <v>49</v>
      </c>
      <c r="B895" s="10"/>
      <c r="C895" s="9" t="s">
        <v>343</v>
      </c>
      <c r="D895" s="10"/>
      <c r="E895" s="10"/>
      <c r="F895" s="10"/>
      <c r="G895" s="10"/>
      <c r="H895" s="23">
        <v>0</v>
      </c>
      <c r="I895" s="28"/>
      <c r="J895" s="28">
        <f>SUM(J896:J898)</f>
        <v>0</v>
      </c>
    </row>
    <row r="896" spans="1:10" s="2" customFormat="1">
      <c r="A896" s="11"/>
      <c r="B896" s="12"/>
      <c r="C896" s="13"/>
      <c r="D896" s="14"/>
      <c r="E896" s="14"/>
      <c r="F896" s="15"/>
      <c r="G896" s="15"/>
      <c r="H896" s="24"/>
      <c r="I896" s="28"/>
      <c r="J896" s="28">
        <f t="shared" si="22"/>
        <v>0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2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2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2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2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28"/>
      <c r="J906" s="28">
        <f t="shared" si="22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2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2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10"/>
      <c r="G911" s="10"/>
      <c r="H911" s="23">
        <v>0</v>
      </c>
      <c r="I911" s="28"/>
      <c r="J911" s="28">
        <f>SUM(J912:J914)</f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2"/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2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28"/>
      <c r="J916" s="28">
        <f t="shared" si="22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>
        <f t="shared" si="22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10"/>
      <c r="G919" s="10"/>
      <c r="H919" s="23">
        <v>0</v>
      </c>
      <c r="I919" s="28"/>
      <c r="J919" s="28">
        <f>SUM(J920:J922)</f>
        <v>0</v>
      </c>
    </row>
    <row r="920" spans="1:10" s="2" customFormat="1">
      <c r="A920" s="11"/>
      <c r="B920" s="12"/>
      <c r="C920" s="13"/>
      <c r="D920" s="14"/>
      <c r="E920" s="14"/>
      <c r="F920" s="15"/>
      <c r="G920" s="15"/>
      <c r="H920" s="24"/>
      <c r="I920" s="28"/>
      <c r="J920" s="28">
        <f t="shared" si="22"/>
        <v>0</v>
      </c>
    </row>
    <row r="921" spans="1:10" s="2" customFormat="1">
      <c r="A921" s="11"/>
      <c r="B921" s="12"/>
      <c r="C921" s="13"/>
      <c r="D921" s="14"/>
      <c r="E921" s="14"/>
      <c r="F921" s="15"/>
      <c r="G921" s="15"/>
      <c r="H921" s="24"/>
      <c r="I921" s="28"/>
      <c r="J921" s="28">
        <f t="shared" si="22"/>
        <v>0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2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10"/>
      <c r="G923" s="10"/>
      <c r="H923" s="23">
        <v>0</v>
      </c>
      <c r="I923" s="28"/>
      <c r="J923" s="28">
        <f>SUM(J924:J926)</f>
        <v>0</v>
      </c>
    </row>
    <row r="924" spans="1:10">
      <c r="A924" s="11"/>
      <c r="B924" s="16"/>
      <c r="C924" s="17"/>
      <c r="D924" s="17"/>
      <c r="E924" s="17"/>
      <c r="F924" s="16"/>
      <c r="G924" s="16"/>
      <c r="H924" s="23"/>
      <c r="I924" s="28"/>
      <c r="J924" s="28">
        <f t="shared" si="22"/>
        <v>0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>
        <f t="shared" si="22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10"/>
      <c r="G927" s="10"/>
      <c r="H927" s="23">
        <v>0</v>
      </c>
      <c r="I927" s="28"/>
      <c r="J927" s="28">
        <f>SUM(J928:J930)</f>
        <v>0</v>
      </c>
    </row>
    <row r="928" spans="1:10" s="2" customFormat="1">
      <c r="A928" s="11"/>
      <c r="B928" s="12"/>
      <c r="C928" s="13"/>
      <c r="D928" s="14"/>
      <c r="E928" s="14"/>
      <c r="F928" s="15"/>
      <c r="G928" s="15"/>
      <c r="H928" s="24"/>
      <c r="I928" s="28"/>
      <c r="J928" s="28">
        <f t="shared" si="22"/>
        <v>0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28"/>
      <c r="J929" s="28">
        <f t="shared" si="22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28"/>
      <c r="J930" s="28">
        <f t="shared" si="22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10"/>
      <c r="G931" s="10"/>
      <c r="H931" s="23">
        <v>0</v>
      </c>
      <c r="I931" s="28"/>
      <c r="J931" s="28">
        <f>SUM(J932:J934)</f>
        <v>0</v>
      </c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28"/>
      <c r="J932" s="28">
        <f t="shared" si="22"/>
        <v>0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28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28"/>
      <c r="J934" s="28">
        <f t="shared" ref="J934:J950" si="23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10"/>
      <c r="G935" s="10"/>
      <c r="H935" s="23">
        <v>0</v>
      </c>
      <c r="I935" s="28"/>
      <c r="J935" s="28">
        <f>SUM(J936:J938)</f>
        <v>0</v>
      </c>
    </row>
    <row r="936" spans="1:10" s="2" customFormat="1">
      <c r="A936" s="11"/>
      <c r="B936" s="12"/>
      <c r="C936" s="13"/>
      <c r="D936" s="14"/>
      <c r="E936" s="14"/>
      <c r="F936" s="15"/>
      <c r="G936" s="15"/>
      <c r="H936" s="24"/>
      <c r="I936" s="28"/>
      <c r="J936" s="28">
        <f t="shared" si="23"/>
        <v>0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10"/>
      <c r="G939" s="10"/>
      <c r="H939" s="23">
        <v>0</v>
      </c>
      <c r="I939" s="28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10"/>
      <c r="G943" s="10"/>
      <c r="H943" s="23">
        <v>0</v>
      </c>
      <c r="I943" s="28"/>
      <c r="J943" s="28">
        <f>SUM(J944:J946)</f>
        <v>0</v>
      </c>
    </row>
    <row r="944" spans="1:10">
      <c r="A944" s="11"/>
      <c r="B944" s="16"/>
      <c r="C944" s="17"/>
      <c r="D944" s="17"/>
      <c r="E944" s="17"/>
      <c r="F944" s="16"/>
      <c r="G944" s="16"/>
      <c r="H944" s="23"/>
      <c r="I944" s="28"/>
      <c r="J944" s="28">
        <f t="shared" si="23"/>
        <v>0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10"/>
      <c r="G947" s="10"/>
      <c r="H947" s="23">
        <v>0</v>
      </c>
      <c r="I947" s="28"/>
      <c r="J947" s="28">
        <f>SUM(J948:J950)</f>
        <v>0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3"/>
        <v>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10"/>
      <c r="G951" s="10"/>
      <c r="H951" s="23">
        <v>0</v>
      </c>
      <c r="I951" s="28"/>
      <c r="J951" s="28">
        <f>SUM(J952:J954)</f>
        <v>0</v>
      </c>
    </row>
    <row r="952" spans="1:10" s="2" customFormat="1">
      <c r="A952" s="11"/>
      <c r="B952" s="12"/>
      <c r="C952" s="13"/>
      <c r="D952" s="14"/>
      <c r="E952" s="14"/>
      <c r="F952" s="15"/>
      <c r="G952" s="15"/>
      <c r="H952" s="24"/>
      <c r="I952" s="28"/>
      <c r="J952" s="28">
        <f t="shared" ref="J952:J994" si="24">H952*I952</f>
        <v>0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si="24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10"/>
      <c r="G955" s="10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10"/>
      <c r="G956" s="10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10"/>
      <c r="G957" s="10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10"/>
      <c r="G959" s="10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10"/>
      <c r="G963" s="10"/>
      <c r="H963" s="23">
        <v>0</v>
      </c>
      <c r="I963" s="28"/>
      <c r="J963" s="28">
        <f>SUM(J964:J966)</f>
        <v>0</v>
      </c>
    </row>
    <row r="964" spans="1:10" s="2" customFormat="1">
      <c r="A964" s="11"/>
      <c r="B964" s="12"/>
      <c r="C964" s="13"/>
      <c r="D964" s="14"/>
      <c r="E964" s="14"/>
      <c r="F964" s="15"/>
      <c r="G964" s="15"/>
      <c r="H964" s="24"/>
      <c r="I964" s="28"/>
      <c r="J964" s="28">
        <f t="shared" si="24"/>
        <v>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10"/>
      <c r="G967" s="10"/>
      <c r="H967" s="23">
        <v>0</v>
      </c>
      <c r="I967" s="28"/>
      <c r="J967" s="28">
        <f>SUM(J968:J970)</f>
        <v>0</v>
      </c>
    </row>
    <row r="968" spans="1:10" s="2" customFormat="1">
      <c r="A968" s="11"/>
      <c r="B968" s="12"/>
      <c r="C968" s="13"/>
      <c r="D968" s="14"/>
      <c r="E968" s="14"/>
      <c r="F968" s="15"/>
      <c r="G968" s="15"/>
      <c r="H968" s="24"/>
      <c r="I968" s="28"/>
      <c r="J968" s="28">
        <f t="shared" si="24"/>
        <v>0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10"/>
      <c r="G971" s="10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10"/>
      <c r="G979" s="10"/>
      <c r="H979" s="23">
        <v>0</v>
      </c>
      <c r="I979" s="28"/>
      <c r="J979" s="28">
        <f>SUM(J980:J982)</f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>
        <f t="shared" si="24"/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28"/>
      <c r="J982" s="28">
        <f t="shared" si="24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10"/>
      <c r="G983" s="10"/>
      <c r="H983" s="23">
        <v>0</v>
      </c>
      <c r="I983" s="28"/>
      <c r="J983" s="28">
        <f>SUM(J984:J986)</f>
        <v>0</v>
      </c>
    </row>
    <row r="984" spans="1:10" s="2" customFormat="1">
      <c r="A984" s="11"/>
      <c r="B984" s="12"/>
      <c r="C984" s="13"/>
      <c r="D984" s="14"/>
      <c r="E984" s="14"/>
      <c r="F984" s="15"/>
      <c r="G984" s="15"/>
      <c r="H984" s="24"/>
      <c r="I984" s="28"/>
      <c r="J984" s="28">
        <f t="shared" si="24"/>
        <v>0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4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10"/>
      <c r="G987" s="10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10"/>
      <c r="G1015" s="10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8"/>
      <c r="G1020" s="8"/>
      <c r="H1020" s="23"/>
      <c r="I1020" s="31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8"/>
      <c r="G1021" s="8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8"/>
      <c r="G1022" s="8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189BD-F7EC-4CC0-93F4-FFE937B8DC85}">
  <sheetPr>
    <pageSetUpPr fitToPage="1"/>
  </sheetPr>
  <dimension ref="A1:K1022"/>
  <sheetViews>
    <sheetView showGridLines="0" topLeftCell="A514" zoomScale="115" zoomScaleNormal="115" zoomScaleSheetLayoutView="100" workbookViewId="0">
      <selection activeCell="H527" sqref="H527"/>
    </sheetView>
  </sheetViews>
  <sheetFormatPr defaultColWidth="9.140625" defaultRowHeight="11.25"/>
  <cols>
    <col min="1" max="1" width="4.5703125" style="476" customWidth="1"/>
    <col min="2" max="2" width="5.7109375" style="477" hidden="1" customWidth="1"/>
    <col min="3" max="3" width="55.28515625" style="311" customWidth="1"/>
    <col min="4" max="4" width="30.7109375" style="311" customWidth="1"/>
    <col min="5" max="5" width="13.42578125" style="311" customWidth="1"/>
    <col min="6" max="6" width="6.42578125" style="311" customWidth="1"/>
    <col min="7" max="7" width="10.85546875" style="311" customWidth="1"/>
    <col min="8" max="8" width="14.140625" style="442" customWidth="1"/>
    <col min="9" max="9" width="13.42578125" style="313" customWidth="1"/>
    <col min="10" max="10" width="15.28515625" style="313" customWidth="1"/>
    <col min="11" max="16384" width="9.140625" style="187"/>
  </cols>
  <sheetData>
    <row r="1" spans="1:10" ht="30" customHeight="1">
      <c r="A1" s="440" t="s">
        <v>0</v>
      </c>
      <c r="B1" s="441"/>
      <c r="C1" s="441"/>
      <c r="D1" s="441"/>
      <c r="E1" s="441"/>
      <c r="F1" s="441"/>
      <c r="G1" s="441"/>
    </row>
    <row r="2" spans="1:10" ht="30" customHeight="1">
      <c r="A2" s="440"/>
      <c r="B2" s="441"/>
      <c r="C2" s="441" t="s">
        <v>1800</v>
      </c>
      <c r="D2" s="441"/>
      <c r="E2" s="441"/>
      <c r="F2" s="441"/>
      <c r="G2" s="441"/>
    </row>
    <row r="3" spans="1:10" ht="31.5" customHeight="1">
      <c r="A3" s="443" t="s">
        <v>2</v>
      </c>
      <c r="B3" s="443" t="s">
        <v>3</v>
      </c>
      <c r="C3" s="443" t="s">
        <v>4</v>
      </c>
      <c r="D3" s="443" t="s">
        <v>5</v>
      </c>
      <c r="E3" s="443" t="s">
        <v>6</v>
      </c>
      <c r="F3" s="443" t="s">
        <v>7</v>
      </c>
      <c r="G3" s="443" t="s">
        <v>8</v>
      </c>
      <c r="H3" s="444" t="s">
        <v>9</v>
      </c>
      <c r="I3" s="445" t="s">
        <v>10</v>
      </c>
      <c r="J3" s="445" t="s">
        <v>11</v>
      </c>
    </row>
    <row r="4" spans="1:10" ht="24.95" customHeight="1">
      <c r="A4" s="446" t="s">
        <v>12</v>
      </c>
      <c r="B4" s="447"/>
      <c r="C4" s="446"/>
      <c r="D4" s="448"/>
      <c r="E4" s="448"/>
      <c r="F4" s="448"/>
      <c r="G4" s="448"/>
      <c r="H4" s="449"/>
      <c r="I4" s="450"/>
      <c r="J4" s="295" t="e">
        <f>J5+J9+J13+J17+J21+J25+J29+J33+J37+J41+J45+J49+J53+J57+J61+J69+J73+J77+J81+J85+J89+J65</f>
        <v>#VALUE!</v>
      </c>
    </row>
    <row r="5" spans="1:10" ht="24.95" customHeight="1">
      <c r="A5" s="451" t="s">
        <v>13</v>
      </c>
      <c r="B5" s="286"/>
      <c r="C5" s="288" t="s">
        <v>14</v>
      </c>
      <c r="D5" s="286"/>
      <c r="E5" s="286"/>
      <c r="F5" s="286"/>
      <c r="G5" s="286"/>
      <c r="H5" s="452">
        <v>0</v>
      </c>
      <c r="I5" s="295"/>
      <c r="J5" s="453" t="e">
        <f>SUM(J6:J8)</f>
        <v>#VALUE!</v>
      </c>
    </row>
    <row r="6" spans="1:10" s="434" customFormat="1" ht="24">
      <c r="A6" s="432"/>
      <c r="B6" s="433"/>
      <c r="C6" s="413" t="s">
        <v>1801</v>
      </c>
      <c r="D6" s="413" t="s">
        <v>831</v>
      </c>
      <c r="E6" s="413" t="s">
        <v>17</v>
      </c>
      <c r="F6" s="268" t="s">
        <v>13</v>
      </c>
      <c r="G6" s="268" t="s">
        <v>1041</v>
      </c>
      <c r="H6" s="454">
        <v>30</v>
      </c>
      <c r="I6" s="295" t="s">
        <v>1802</v>
      </c>
      <c r="J6" s="295" t="e">
        <f>H6*I6</f>
        <v>#VALUE!</v>
      </c>
    </row>
    <row r="7" spans="1:10" s="434" customFormat="1" ht="12">
      <c r="A7" s="432"/>
      <c r="B7" s="433"/>
      <c r="C7" s="413"/>
      <c r="D7" s="413"/>
      <c r="E7" s="413"/>
      <c r="F7" s="268"/>
      <c r="G7" s="268"/>
      <c r="H7" s="454"/>
      <c r="I7" s="295"/>
      <c r="J7" s="295">
        <f t="shared" ref="J7:J8" si="0">H7*I7</f>
        <v>0</v>
      </c>
    </row>
    <row r="8" spans="1:10" s="434" customFormat="1">
      <c r="A8" s="432"/>
      <c r="B8" s="433"/>
      <c r="C8" s="435"/>
      <c r="D8" s="281"/>
      <c r="E8" s="281"/>
      <c r="F8" s="268"/>
      <c r="G8" s="268"/>
      <c r="H8" s="454"/>
      <c r="I8" s="295"/>
      <c r="J8" s="295">
        <f t="shared" si="0"/>
        <v>0</v>
      </c>
    </row>
    <row r="9" spans="1:10" ht="24.95" customHeight="1">
      <c r="A9" s="451" t="s">
        <v>27</v>
      </c>
      <c r="B9" s="286"/>
      <c r="C9" s="288" t="s">
        <v>28</v>
      </c>
      <c r="D9" s="286"/>
      <c r="E9" s="286"/>
      <c r="F9" s="286"/>
      <c r="G9" s="286"/>
      <c r="H9" s="452">
        <v>0</v>
      </c>
      <c r="I9" s="295"/>
      <c r="J9" s="453" t="e">
        <f>SUM(J10:J12)</f>
        <v>#VALUE!</v>
      </c>
    </row>
    <row r="10" spans="1:10" ht="33.75">
      <c r="A10" s="432"/>
      <c r="B10" s="384"/>
      <c r="C10" s="109" t="s">
        <v>1803</v>
      </c>
      <c r="D10" s="383" t="s">
        <v>1804</v>
      </c>
      <c r="E10" s="383" t="s">
        <v>255</v>
      </c>
      <c r="F10" s="384">
        <v>1</v>
      </c>
      <c r="G10" s="384" t="s">
        <v>19</v>
      </c>
      <c r="H10" s="452">
        <v>4</v>
      </c>
      <c r="I10" s="295" t="s">
        <v>1805</v>
      </c>
      <c r="J10" s="295" t="e">
        <f>H10*I10</f>
        <v>#VALUE!</v>
      </c>
    </row>
    <row r="11" spans="1:10" ht="33.75">
      <c r="A11" s="432"/>
      <c r="B11" s="384"/>
      <c r="C11" s="109" t="s">
        <v>1806</v>
      </c>
      <c r="D11" s="383" t="s">
        <v>1804</v>
      </c>
      <c r="E11" s="383" t="s">
        <v>255</v>
      </c>
      <c r="F11" s="384">
        <v>2</v>
      </c>
      <c r="G11" s="384" t="s">
        <v>19</v>
      </c>
      <c r="H11" s="452">
        <v>2</v>
      </c>
      <c r="I11" s="295" t="s">
        <v>1805</v>
      </c>
      <c r="J11" s="295" t="e">
        <f t="shared" ref="J11:J12" si="1">H11*I11</f>
        <v>#VALUE!</v>
      </c>
    </row>
    <row r="12" spans="1:10">
      <c r="A12" s="432"/>
      <c r="B12" s="384"/>
      <c r="C12" s="383"/>
      <c r="D12" s="383"/>
      <c r="E12" s="383"/>
      <c r="F12" s="384"/>
      <c r="G12" s="384"/>
      <c r="H12" s="452"/>
      <c r="I12" s="295"/>
      <c r="J12" s="295">
        <f t="shared" si="1"/>
        <v>0</v>
      </c>
    </row>
    <row r="13" spans="1:10" ht="24.95" customHeight="1">
      <c r="A13" s="451" t="s">
        <v>29</v>
      </c>
      <c r="B13" s="286"/>
      <c r="C13" s="288" t="s">
        <v>30</v>
      </c>
      <c r="D13" s="286"/>
      <c r="E13" s="286"/>
      <c r="F13" s="286"/>
      <c r="G13" s="286"/>
      <c r="H13" s="452">
        <v>0</v>
      </c>
      <c r="I13" s="295"/>
      <c r="J13" s="453" t="e">
        <f>SUM(J14:J16)</f>
        <v>#VALUE!</v>
      </c>
    </row>
    <row r="14" spans="1:10" s="434" customFormat="1" ht="22.5">
      <c r="A14" s="432"/>
      <c r="B14" s="433"/>
      <c r="C14" s="435" t="s">
        <v>965</v>
      </c>
      <c r="D14" s="281" t="s">
        <v>1807</v>
      </c>
      <c r="E14" s="281" t="s">
        <v>17</v>
      </c>
      <c r="F14" s="268" t="s">
        <v>18</v>
      </c>
      <c r="G14" s="268" t="s">
        <v>19</v>
      </c>
      <c r="H14" s="454">
        <v>49</v>
      </c>
      <c r="I14" s="295" t="s">
        <v>1808</v>
      </c>
      <c r="J14" s="295" t="e">
        <f>H14*I14</f>
        <v>#VALUE!</v>
      </c>
    </row>
    <row r="15" spans="1:10" s="434" customFormat="1">
      <c r="A15" s="432"/>
      <c r="B15" s="433"/>
      <c r="C15" s="435"/>
      <c r="D15" s="281"/>
      <c r="E15" s="281"/>
      <c r="F15" s="268"/>
      <c r="G15" s="268"/>
      <c r="H15" s="454"/>
      <c r="I15" s="295"/>
      <c r="J15" s="295">
        <f t="shared" ref="J15:J60" si="2">H15*I15</f>
        <v>0</v>
      </c>
    </row>
    <row r="16" spans="1:10" s="434" customFormat="1">
      <c r="A16" s="432"/>
      <c r="B16" s="433"/>
      <c r="C16" s="435"/>
      <c r="D16" s="281"/>
      <c r="E16" s="281"/>
      <c r="F16" s="268"/>
      <c r="G16" s="268"/>
      <c r="H16" s="454"/>
      <c r="I16" s="295"/>
      <c r="J16" s="295">
        <f t="shared" si="2"/>
        <v>0</v>
      </c>
    </row>
    <row r="17" spans="1:10" ht="24.95" customHeight="1">
      <c r="A17" s="451" t="s">
        <v>34</v>
      </c>
      <c r="B17" s="286"/>
      <c r="C17" s="455" t="s">
        <v>35</v>
      </c>
      <c r="D17" s="286"/>
      <c r="E17" s="286"/>
      <c r="F17" s="286"/>
      <c r="G17" s="286"/>
      <c r="H17" s="452">
        <v>0</v>
      </c>
      <c r="I17" s="295"/>
      <c r="J17" s="453">
        <f>SUM(J18:J20)</f>
        <v>0</v>
      </c>
    </row>
    <row r="18" spans="1:10">
      <c r="A18" s="432"/>
      <c r="B18" s="384"/>
      <c r="C18" s="383"/>
      <c r="D18" s="383"/>
      <c r="E18" s="383"/>
      <c r="F18" s="384"/>
      <c r="G18" s="384"/>
      <c r="H18" s="452"/>
      <c r="I18" s="295"/>
      <c r="J18" s="295">
        <f t="shared" si="2"/>
        <v>0</v>
      </c>
    </row>
    <row r="19" spans="1:10">
      <c r="A19" s="432"/>
      <c r="B19" s="384"/>
      <c r="C19" s="383"/>
      <c r="D19" s="383"/>
      <c r="E19" s="383"/>
      <c r="F19" s="384"/>
      <c r="G19" s="384"/>
      <c r="H19" s="452"/>
      <c r="I19" s="295"/>
      <c r="J19" s="295">
        <f t="shared" si="2"/>
        <v>0</v>
      </c>
    </row>
    <row r="20" spans="1:10">
      <c r="A20" s="432"/>
      <c r="B20" s="384"/>
      <c r="C20" s="383"/>
      <c r="D20" s="383"/>
      <c r="E20" s="383"/>
      <c r="F20" s="384"/>
      <c r="G20" s="384"/>
      <c r="H20" s="452"/>
      <c r="I20" s="295"/>
      <c r="J20" s="295">
        <f t="shared" si="2"/>
        <v>0</v>
      </c>
    </row>
    <row r="21" spans="1:10" ht="24.95" customHeight="1">
      <c r="A21" s="451" t="s">
        <v>39</v>
      </c>
      <c r="B21" s="286"/>
      <c r="C21" s="288" t="s">
        <v>40</v>
      </c>
      <c r="D21" s="286"/>
      <c r="E21" s="286"/>
      <c r="F21" s="286"/>
      <c r="G21" s="286"/>
      <c r="H21" s="452">
        <v>0</v>
      </c>
      <c r="I21" s="295"/>
      <c r="J21" s="453">
        <f>SUM(J22:J24)</f>
        <v>0</v>
      </c>
    </row>
    <row r="22" spans="1:10">
      <c r="A22" s="432"/>
      <c r="B22" s="384"/>
      <c r="C22" s="383"/>
      <c r="D22" s="383"/>
      <c r="E22" s="383"/>
      <c r="F22" s="384"/>
      <c r="G22" s="384"/>
      <c r="H22" s="452"/>
      <c r="I22" s="295"/>
      <c r="J22" s="295">
        <f t="shared" si="2"/>
        <v>0</v>
      </c>
    </row>
    <row r="23" spans="1:10">
      <c r="A23" s="432"/>
      <c r="B23" s="384"/>
      <c r="C23" s="383"/>
      <c r="D23" s="383"/>
      <c r="E23" s="383"/>
      <c r="F23" s="384"/>
      <c r="G23" s="384"/>
      <c r="H23" s="452"/>
      <c r="I23" s="295"/>
      <c r="J23" s="295"/>
    </row>
    <row r="24" spans="1:10">
      <c r="A24" s="432"/>
      <c r="B24" s="384"/>
      <c r="C24" s="383"/>
      <c r="D24" s="383"/>
      <c r="E24" s="383"/>
      <c r="F24" s="384"/>
      <c r="G24" s="384"/>
      <c r="H24" s="452"/>
      <c r="I24" s="295"/>
      <c r="J24" s="295">
        <f t="shared" si="2"/>
        <v>0</v>
      </c>
    </row>
    <row r="25" spans="1:10" ht="24.95" customHeight="1">
      <c r="A25" s="451" t="s">
        <v>41</v>
      </c>
      <c r="B25" s="286"/>
      <c r="C25" s="288" t="s">
        <v>42</v>
      </c>
      <c r="D25" s="286"/>
      <c r="E25" s="286"/>
      <c r="F25" s="286"/>
      <c r="G25" s="286"/>
      <c r="H25" s="452">
        <v>0</v>
      </c>
      <c r="I25" s="295"/>
      <c r="J25" s="453">
        <f>SUM(J26:J28)</f>
        <v>0</v>
      </c>
    </row>
    <row r="26" spans="1:10">
      <c r="A26" s="432"/>
      <c r="B26" s="384"/>
      <c r="C26" s="383"/>
      <c r="D26" s="383"/>
      <c r="E26" s="383"/>
      <c r="F26" s="384"/>
      <c r="G26" s="384"/>
      <c r="H26" s="452"/>
      <c r="I26" s="295"/>
      <c r="J26" s="295">
        <f t="shared" si="2"/>
        <v>0</v>
      </c>
    </row>
    <row r="27" spans="1:10">
      <c r="A27" s="432"/>
      <c r="B27" s="384"/>
      <c r="C27" s="383"/>
      <c r="D27" s="383"/>
      <c r="E27" s="383"/>
      <c r="F27" s="384"/>
      <c r="G27" s="384"/>
      <c r="H27" s="452"/>
      <c r="I27" s="295"/>
      <c r="J27" s="295"/>
    </row>
    <row r="28" spans="1:10">
      <c r="A28" s="432"/>
      <c r="B28" s="384"/>
      <c r="C28" s="383"/>
      <c r="D28" s="383"/>
      <c r="E28" s="383"/>
      <c r="F28" s="384"/>
      <c r="G28" s="384"/>
      <c r="H28" s="452"/>
      <c r="I28" s="295"/>
      <c r="J28" s="295">
        <f t="shared" si="2"/>
        <v>0</v>
      </c>
    </row>
    <row r="29" spans="1:10" ht="24.95" customHeight="1">
      <c r="A29" s="451" t="s">
        <v>43</v>
      </c>
      <c r="B29" s="286"/>
      <c r="C29" s="288" t="s">
        <v>44</v>
      </c>
      <c r="D29" s="286"/>
      <c r="E29" s="286"/>
      <c r="F29" s="286"/>
      <c r="G29" s="286"/>
      <c r="H29" s="452">
        <v>0</v>
      </c>
      <c r="I29" s="295"/>
      <c r="J29" s="453" t="e">
        <f>SUM(J30:J32)</f>
        <v>#VALUE!</v>
      </c>
    </row>
    <row r="30" spans="1:10" s="434" customFormat="1" ht="24">
      <c r="A30" s="432"/>
      <c r="B30" s="433"/>
      <c r="C30" s="413" t="s">
        <v>837</v>
      </c>
      <c r="D30" s="413" t="s">
        <v>413</v>
      </c>
      <c r="E30" s="413" t="s">
        <v>17</v>
      </c>
      <c r="F30" s="456">
        <v>1</v>
      </c>
      <c r="G30" s="457" t="s">
        <v>1041</v>
      </c>
      <c r="H30" s="454">
        <v>30</v>
      </c>
      <c r="I30" s="295" t="s">
        <v>1802</v>
      </c>
      <c r="J30" s="295" t="e">
        <f t="shared" si="2"/>
        <v>#VALUE!</v>
      </c>
    </row>
    <row r="31" spans="1:10" s="434" customFormat="1">
      <c r="A31" s="432"/>
      <c r="B31" s="433"/>
      <c r="C31" s="67" t="s">
        <v>537</v>
      </c>
      <c r="D31" s="67" t="s">
        <v>1809</v>
      </c>
      <c r="E31" s="281" t="s">
        <v>17</v>
      </c>
      <c r="F31" s="268" t="s">
        <v>18</v>
      </c>
      <c r="G31" s="268" t="s">
        <v>19</v>
      </c>
      <c r="H31" s="454">
        <v>19</v>
      </c>
      <c r="I31" s="295">
        <v>10</v>
      </c>
      <c r="J31" s="295">
        <f t="shared" si="2"/>
        <v>190</v>
      </c>
    </row>
    <row r="32" spans="1:10" s="434" customFormat="1">
      <c r="A32" s="432"/>
      <c r="B32" s="433"/>
      <c r="C32" s="435"/>
      <c r="D32" s="281"/>
      <c r="E32" s="281"/>
      <c r="F32" s="268"/>
      <c r="G32" s="268"/>
      <c r="H32" s="454"/>
      <c r="I32" s="295"/>
      <c r="J32" s="295">
        <f t="shared" si="2"/>
        <v>0</v>
      </c>
    </row>
    <row r="33" spans="1:10" ht="24.95" customHeight="1">
      <c r="A33" s="451" t="s">
        <v>49</v>
      </c>
      <c r="B33" s="286"/>
      <c r="C33" s="288" t="s">
        <v>50</v>
      </c>
      <c r="D33" s="286"/>
      <c r="E33" s="286"/>
      <c r="F33" s="286"/>
      <c r="G33" s="286"/>
      <c r="H33" s="452">
        <v>0</v>
      </c>
      <c r="I33" s="295"/>
      <c r="J33" s="453" t="e">
        <f>SUM(J34:J36)</f>
        <v>#VALUE!</v>
      </c>
    </row>
    <row r="34" spans="1:10" ht="33.75">
      <c r="A34" s="432"/>
      <c r="B34" s="384"/>
      <c r="C34" s="109" t="s">
        <v>1810</v>
      </c>
      <c r="D34" s="109" t="s">
        <v>1811</v>
      </c>
      <c r="E34" s="383" t="s">
        <v>255</v>
      </c>
      <c r="F34" s="384">
        <v>1</v>
      </c>
      <c r="G34" s="384" t="s">
        <v>19</v>
      </c>
      <c r="H34" s="452">
        <v>2</v>
      </c>
      <c r="I34" s="295" t="s">
        <v>1812</v>
      </c>
      <c r="J34" s="295" t="e">
        <f t="shared" si="2"/>
        <v>#VALUE!</v>
      </c>
    </row>
    <row r="35" spans="1:10">
      <c r="A35" s="432"/>
      <c r="B35" s="384"/>
      <c r="C35" s="383"/>
      <c r="D35" s="383"/>
      <c r="E35" s="383"/>
      <c r="F35" s="384"/>
      <c r="G35" s="384"/>
      <c r="H35" s="452"/>
      <c r="I35" s="295"/>
      <c r="J35" s="295">
        <f t="shared" si="2"/>
        <v>0</v>
      </c>
    </row>
    <row r="36" spans="1:10">
      <c r="A36" s="432"/>
      <c r="B36" s="384"/>
      <c r="C36" s="383"/>
      <c r="D36" s="383"/>
      <c r="E36" s="383"/>
      <c r="F36" s="384"/>
      <c r="G36" s="384"/>
      <c r="H36" s="452"/>
      <c r="I36" s="295"/>
      <c r="J36" s="295">
        <f t="shared" si="2"/>
        <v>0</v>
      </c>
    </row>
    <row r="37" spans="1:10" ht="24.95" customHeight="1">
      <c r="A37" s="451" t="s">
        <v>51</v>
      </c>
      <c r="B37" s="286"/>
      <c r="C37" s="288" t="s">
        <v>52</v>
      </c>
      <c r="D37" s="286"/>
      <c r="E37" s="286"/>
      <c r="F37" s="286"/>
      <c r="G37" s="286"/>
      <c r="H37" s="452">
        <v>0</v>
      </c>
      <c r="I37" s="295"/>
      <c r="J37" s="453" t="e">
        <f>SUM(J38:J40)</f>
        <v>#VALUE!</v>
      </c>
    </row>
    <row r="38" spans="1:10" s="434" customFormat="1" ht="33.75">
      <c r="A38" s="432"/>
      <c r="B38" s="433"/>
      <c r="C38" s="413" t="s">
        <v>842</v>
      </c>
      <c r="D38" s="58" t="s">
        <v>383</v>
      </c>
      <c r="E38" s="413" t="s">
        <v>17</v>
      </c>
      <c r="F38" s="268" t="s">
        <v>18</v>
      </c>
      <c r="G38" s="268" t="s">
        <v>1041</v>
      </c>
      <c r="H38" s="454">
        <v>30</v>
      </c>
      <c r="I38" s="295" t="s">
        <v>1802</v>
      </c>
      <c r="J38" s="295" t="e">
        <f t="shared" si="2"/>
        <v>#VALUE!</v>
      </c>
    </row>
    <row r="39" spans="1:10" s="434" customFormat="1" ht="22.5">
      <c r="A39" s="432"/>
      <c r="B39" s="433"/>
      <c r="C39" s="458" t="s">
        <v>1813</v>
      </c>
      <c r="D39" s="67" t="s">
        <v>385</v>
      </c>
      <c r="E39" s="281" t="s">
        <v>17</v>
      </c>
      <c r="F39" s="268" t="s">
        <v>18</v>
      </c>
      <c r="G39" s="268" t="s">
        <v>19</v>
      </c>
      <c r="H39" s="454">
        <v>19</v>
      </c>
      <c r="I39" s="295" t="s">
        <v>1814</v>
      </c>
      <c r="J39" s="295" t="e">
        <f t="shared" si="2"/>
        <v>#VALUE!</v>
      </c>
    </row>
    <row r="40" spans="1:10" s="434" customFormat="1">
      <c r="A40" s="432"/>
      <c r="B40" s="433"/>
      <c r="C40" s="435"/>
      <c r="D40" s="281"/>
      <c r="E40" s="281"/>
      <c r="F40" s="268"/>
      <c r="G40" s="268"/>
      <c r="H40" s="454"/>
      <c r="I40" s="295"/>
      <c r="J40" s="295">
        <f t="shared" si="2"/>
        <v>0</v>
      </c>
    </row>
    <row r="41" spans="1:10" ht="24.95" customHeight="1">
      <c r="A41" s="451" t="s">
        <v>55</v>
      </c>
      <c r="B41" s="286"/>
      <c r="C41" s="288" t="s">
        <v>56</v>
      </c>
      <c r="D41" s="286"/>
      <c r="E41" s="286"/>
      <c r="F41" s="286"/>
      <c r="G41" s="286"/>
      <c r="H41" s="452">
        <v>0</v>
      </c>
      <c r="I41" s="295"/>
      <c r="J41" s="453">
        <f>SUM(J42:J44)</f>
        <v>0</v>
      </c>
    </row>
    <row r="42" spans="1:10">
      <c r="A42" s="432"/>
      <c r="B42" s="384"/>
      <c r="C42" s="383"/>
      <c r="D42" s="383"/>
      <c r="E42" s="383"/>
      <c r="F42" s="384"/>
      <c r="G42" s="384"/>
      <c r="H42" s="452"/>
      <c r="I42" s="295"/>
      <c r="J42" s="295">
        <f t="shared" si="2"/>
        <v>0</v>
      </c>
    </row>
    <row r="43" spans="1:10">
      <c r="A43" s="432"/>
      <c r="B43" s="384"/>
      <c r="C43" s="383"/>
      <c r="D43" s="383"/>
      <c r="E43" s="383"/>
      <c r="F43" s="384"/>
      <c r="G43" s="384"/>
      <c r="H43" s="452"/>
      <c r="I43" s="295"/>
      <c r="J43" s="295"/>
    </row>
    <row r="44" spans="1:10">
      <c r="A44" s="432"/>
      <c r="B44" s="384"/>
      <c r="C44" s="383"/>
      <c r="D44" s="383"/>
      <c r="E44" s="383"/>
      <c r="F44" s="384"/>
      <c r="G44" s="384"/>
      <c r="H44" s="452"/>
      <c r="I44" s="295"/>
      <c r="J44" s="295">
        <f t="shared" si="2"/>
        <v>0</v>
      </c>
    </row>
    <row r="45" spans="1:10" ht="24.95" customHeight="1">
      <c r="A45" s="451" t="s">
        <v>57</v>
      </c>
      <c r="B45" s="286"/>
      <c r="C45" s="288" t="s">
        <v>58</v>
      </c>
      <c r="D45" s="286"/>
      <c r="E45" s="286"/>
      <c r="F45" s="286"/>
      <c r="G45" s="286"/>
      <c r="H45" s="452">
        <v>0</v>
      </c>
      <c r="I45" s="295"/>
      <c r="J45" s="453">
        <f>SUM(J46:J48)</f>
        <v>0</v>
      </c>
    </row>
    <row r="46" spans="1:10" s="434" customFormat="1">
      <c r="A46" s="432"/>
      <c r="B46" s="433"/>
      <c r="C46" s="435"/>
      <c r="D46" s="281"/>
      <c r="E46" s="281"/>
      <c r="F46" s="268"/>
      <c r="G46" s="268"/>
      <c r="H46" s="454"/>
      <c r="I46" s="295"/>
      <c r="J46" s="295">
        <f t="shared" si="2"/>
        <v>0</v>
      </c>
    </row>
    <row r="47" spans="1:10" s="434" customFormat="1">
      <c r="A47" s="432"/>
      <c r="B47" s="433"/>
      <c r="C47" s="435"/>
      <c r="D47" s="281"/>
      <c r="E47" s="281"/>
      <c r="F47" s="268"/>
      <c r="G47" s="268"/>
      <c r="H47" s="454"/>
      <c r="I47" s="295"/>
      <c r="J47" s="295"/>
    </row>
    <row r="48" spans="1:10" s="434" customFormat="1">
      <c r="A48" s="432"/>
      <c r="B48" s="433"/>
      <c r="C48" s="435"/>
      <c r="D48" s="281"/>
      <c r="E48" s="281"/>
      <c r="F48" s="268"/>
      <c r="G48" s="268"/>
      <c r="H48" s="454"/>
      <c r="I48" s="295"/>
      <c r="J48" s="295">
        <f t="shared" si="2"/>
        <v>0</v>
      </c>
    </row>
    <row r="49" spans="1:10" ht="24.95" customHeight="1">
      <c r="A49" s="451" t="s">
        <v>59</v>
      </c>
      <c r="B49" s="286"/>
      <c r="C49" s="288" t="s">
        <v>60</v>
      </c>
      <c r="D49" s="286"/>
      <c r="E49" s="286"/>
      <c r="F49" s="286"/>
      <c r="G49" s="286"/>
      <c r="H49" s="452">
        <v>0</v>
      </c>
      <c r="I49" s="295"/>
      <c r="J49" s="453" t="e">
        <f>SUM(J50:J52)</f>
        <v>#VALUE!</v>
      </c>
    </row>
    <row r="50" spans="1:10" s="434" customFormat="1" ht="24">
      <c r="A50" s="432"/>
      <c r="B50" s="433"/>
      <c r="C50" s="459" t="s">
        <v>843</v>
      </c>
      <c r="D50" s="281"/>
      <c r="E50" s="459" t="s">
        <v>171</v>
      </c>
      <c r="F50" s="268" t="s">
        <v>1815</v>
      </c>
      <c r="G50" s="268" t="s">
        <v>1041</v>
      </c>
      <c r="H50" s="454">
        <v>49</v>
      </c>
      <c r="I50" s="295" t="s">
        <v>1816</v>
      </c>
      <c r="J50" s="295" t="e">
        <f t="shared" si="2"/>
        <v>#VALUE!</v>
      </c>
    </row>
    <row r="51" spans="1:10" s="434" customFormat="1">
      <c r="A51" s="432"/>
      <c r="B51" s="433"/>
      <c r="C51" s="67" t="s">
        <v>1817</v>
      </c>
      <c r="D51" s="281"/>
      <c r="E51" s="281"/>
      <c r="F51" s="268" t="s">
        <v>18</v>
      </c>
      <c r="G51" s="268" t="s">
        <v>19</v>
      </c>
      <c r="H51" s="454">
        <v>49</v>
      </c>
      <c r="I51" s="295" t="s">
        <v>1818</v>
      </c>
      <c r="J51" s="295" t="e">
        <f t="shared" si="2"/>
        <v>#VALUE!</v>
      </c>
    </row>
    <row r="52" spans="1:10" s="434" customFormat="1">
      <c r="A52" s="432"/>
      <c r="B52" s="433"/>
      <c r="C52" s="435"/>
      <c r="D52" s="281"/>
      <c r="E52" s="281"/>
      <c r="F52" s="268"/>
      <c r="G52" s="268"/>
      <c r="H52" s="454"/>
      <c r="I52" s="295"/>
      <c r="J52" s="295">
        <f t="shared" si="2"/>
        <v>0</v>
      </c>
    </row>
    <row r="53" spans="1:10" ht="24.95" customHeight="1">
      <c r="A53" s="451" t="s">
        <v>64</v>
      </c>
      <c r="B53" s="286"/>
      <c r="C53" s="288" t="s">
        <v>65</v>
      </c>
      <c r="D53" s="286"/>
      <c r="E53" s="286"/>
      <c r="F53" s="286"/>
      <c r="G53" s="286"/>
      <c r="H53" s="452">
        <v>0</v>
      </c>
      <c r="I53" s="295"/>
      <c r="J53" s="453" t="e">
        <f>SUM(J54:J56)</f>
        <v>#VALUE!</v>
      </c>
    </row>
    <row r="54" spans="1:10" s="434" customFormat="1" ht="12.75">
      <c r="A54" s="432"/>
      <c r="B54" s="433"/>
      <c r="C54" t="s">
        <v>1819</v>
      </c>
      <c r="D54"/>
      <c r="E54" s="281" t="s">
        <v>17</v>
      </c>
      <c r="F54" s="268" t="s">
        <v>18</v>
      </c>
      <c r="G54" s="268" t="s">
        <v>546</v>
      </c>
      <c r="H54" s="454">
        <v>49</v>
      </c>
      <c r="I54" s="295" t="s">
        <v>1820</v>
      </c>
      <c r="J54" s="295" t="e">
        <f t="shared" si="2"/>
        <v>#VALUE!</v>
      </c>
    </row>
    <row r="55" spans="1:10" s="434" customFormat="1">
      <c r="A55" s="432"/>
      <c r="B55" s="433"/>
      <c r="C55" s="435"/>
      <c r="D55" s="281"/>
      <c r="E55" s="281"/>
      <c r="F55" s="268"/>
      <c r="G55" s="268"/>
      <c r="H55" s="454"/>
      <c r="I55" s="295"/>
      <c r="J55" s="295">
        <f t="shared" si="2"/>
        <v>0</v>
      </c>
    </row>
    <row r="56" spans="1:10" s="434" customFormat="1" ht="10.9" customHeight="1">
      <c r="B56" s="433"/>
      <c r="C56" s="435"/>
      <c r="D56" s="281"/>
      <c r="E56" s="281"/>
      <c r="F56" s="268"/>
      <c r="G56" s="268"/>
      <c r="H56" s="454"/>
      <c r="I56" s="295"/>
      <c r="J56" s="295">
        <f t="shared" si="2"/>
        <v>0</v>
      </c>
    </row>
    <row r="57" spans="1:10" ht="24.95" customHeight="1">
      <c r="A57" s="451" t="s">
        <v>69</v>
      </c>
      <c r="B57" s="286"/>
      <c r="C57" s="288" t="s">
        <v>87</v>
      </c>
      <c r="D57" s="286"/>
      <c r="E57" s="286"/>
      <c r="F57" s="286"/>
      <c r="G57" s="286"/>
      <c r="H57" s="452">
        <v>0</v>
      </c>
      <c r="I57" s="295"/>
      <c r="J57" s="453" t="e">
        <f>SUM(J58:J60)</f>
        <v>#VALUE!</v>
      </c>
    </row>
    <row r="58" spans="1:10">
      <c r="A58" s="432"/>
      <c r="B58" s="384"/>
      <c r="C58" s="67" t="s">
        <v>834</v>
      </c>
      <c r="D58" s="67" t="s">
        <v>89</v>
      </c>
      <c r="E58" s="383" t="s">
        <v>17</v>
      </c>
      <c r="F58" s="384">
        <v>1</v>
      </c>
      <c r="G58" s="384" t="s">
        <v>19</v>
      </c>
      <c r="H58" s="452">
        <v>49</v>
      </c>
      <c r="I58" s="295" t="s">
        <v>1821</v>
      </c>
      <c r="J58" s="295" t="e">
        <f t="shared" si="2"/>
        <v>#VALUE!</v>
      </c>
    </row>
    <row r="59" spans="1:10" s="434" customFormat="1">
      <c r="A59" s="432"/>
      <c r="B59" s="384"/>
      <c r="C59" s="435"/>
      <c r="D59" s="281"/>
      <c r="E59" s="281"/>
      <c r="F59" s="268"/>
      <c r="G59" s="268"/>
      <c r="H59" s="454"/>
      <c r="I59" s="295"/>
      <c r="J59" s="295">
        <f t="shared" si="2"/>
        <v>0</v>
      </c>
    </row>
    <row r="60" spans="1:10">
      <c r="A60" s="432"/>
      <c r="B60" s="384"/>
      <c r="C60" s="383"/>
      <c r="D60" s="383"/>
      <c r="E60" s="383"/>
      <c r="F60" s="384"/>
      <c r="G60" s="384"/>
      <c r="H60" s="452"/>
      <c r="I60" s="295"/>
      <c r="J60" s="295">
        <f t="shared" si="2"/>
        <v>0</v>
      </c>
    </row>
    <row r="61" spans="1:10" ht="24.95" customHeight="1">
      <c r="A61" s="451" t="s">
        <v>71</v>
      </c>
      <c r="B61" s="286"/>
      <c r="C61" s="288" t="s">
        <v>72</v>
      </c>
      <c r="D61" s="286"/>
      <c r="E61" s="286"/>
      <c r="F61" s="286"/>
      <c r="G61" s="286"/>
      <c r="H61" s="452">
        <v>0</v>
      </c>
      <c r="I61" s="295"/>
      <c r="J61" s="453">
        <f>SUM(J62:J64)</f>
        <v>0</v>
      </c>
    </row>
    <row r="62" spans="1:10">
      <c r="A62" s="432"/>
      <c r="B62" s="384"/>
      <c r="C62" s="67"/>
      <c r="D62" s="67"/>
      <c r="E62" s="383"/>
      <c r="F62" s="384"/>
      <c r="G62" s="384"/>
      <c r="H62" s="452"/>
      <c r="I62" s="295"/>
      <c r="J62" s="295">
        <f t="shared" ref="J62:J124" si="3">H62*I62</f>
        <v>0</v>
      </c>
    </row>
    <row r="63" spans="1:10" s="434" customFormat="1">
      <c r="A63" s="432"/>
      <c r="B63" s="384"/>
      <c r="C63" s="281"/>
      <c r="D63" s="281"/>
      <c r="E63" s="281"/>
      <c r="F63" s="268"/>
      <c r="G63" s="268"/>
      <c r="H63" s="454"/>
      <c r="I63" s="295"/>
      <c r="J63" s="295">
        <f t="shared" si="3"/>
        <v>0</v>
      </c>
    </row>
    <row r="64" spans="1:10">
      <c r="A64" s="432"/>
      <c r="B64" s="384"/>
      <c r="C64" s="383"/>
      <c r="D64" s="383"/>
      <c r="E64" s="383"/>
      <c r="F64" s="384"/>
      <c r="G64" s="384"/>
      <c r="H64" s="452"/>
      <c r="I64" s="295"/>
      <c r="J64" s="295">
        <f t="shared" si="3"/>
        <v>0</v>
      </c>
    </row>
    <row r="65" spans="1:10" ht="24.95" customHeight="1">
      <c r="A65" s="451" t="s">
        <v>73</v>
      </c>
      <c r="B65" s="286"/>
      <c r="C65" s="288" t="s">
        <v>74</v>
      </c>
      <c r="D65" s="286"/>
      <c r="E65" s="286"/>
      <c r="F65" s="286"/>
      <c r="G65" s="286"/>
      <c r="H65" s="452">
        <v>0</v>
      </c>
      <c r="I65" s="295"/>
      <c r="J65" s="453">
        <f>SUM(J66:J68)</f>
        <v>0</v>
      </c>
    </row>
    <row r="66" spans="1:10" s="434" customFormat="1">
      <c r="A66" s="432"/>
      <c r="B66" s="433"/>
      <c r="C66" s="435"/>
      <c r="D66" s="281"/>
      <c r="E66" s="281"/>
      <c r="F66" s="268"/>
      <c r="G66" s="268"/>
      <c r="H66" s="454"/>
      <c r="I66" s="295"/>
      <c r="J66" s="295">
        <f t="shared" si="3"/>
        <v>0</v>
      </c>
    </row>
    <row r="67" spans="1:10" s="434" customFormat="1">
      <c r="A67" s="432"/>
      <c r="B67" s="433"/>
      <c r="C67" s="435"/>
      <c r="D67" s="281"/>
      <c r="E67" s="281"/>
      <c r="F67" s="268"/>
      <c r="G67" s="268"/>
      <c r="H67" s="454"/>
      <c r="I67" s="295"/>
      <c r="J67" s="295">
        <f t="shared" si="3"/>
        <v>0</v>
      </c>
    </row>
    <row r="68" spans="1:10" s="434" customFormat="1">
      <c r="A68" s="432"/>
      <c r="B68" s="433"/>
      <c r="C68" s="435"/>
      <c r="D68" s="281"/>
      <c r="E68" s="281"/>
      <c r="F68" s="268"/>
      <c r="G68" s="268"/>
      <c r="H68" s="454"/>
      <c r="I68" s="295"/>
      <c r="J68" s="295">
        <f t="shared" si="3"/>
        <v>0</v>
      </c>
    </row>
    <row r="69" spans="1:10" ht="24" customHeight="1">
      <c r="A69" s="451" t="s">
        <v>75</v>
      </c>
      <c r="B69" s="286"/>
      <c r="C69" s="288" t="s">
        <v>76</v>
      </c>
      <c r="D69" s="286"/>
      <c r="E69" s="286"/>
      <c r="F69" s="286"/>
      <c r="G69" s="286"/>
      <c r="H69" s="452">
        <v>0</v>
      </c>
      <c r="I69" s="295"/>
      <c r="J69" s="453">
        <f>SUM(J72)</f>
        <v>0</v>
      </c>
    </row>
    <row r="70" spans="1:10" ht="10.15" customHeight="1">
      <c r="A70" s="288"/>
      <c r="B70" s="286"/>
      <c r="C70" s="286"/>
      <c r="D70" s="286"/>
      <c r="E70" s="286"/>
      <c r="F70" s="286"/>
      <c r="G70" s="286"/>
      <c r="H70" s="452"/>
      <c r="I70" s="295"/>
      <c r="J70" s="453"/>
    </row>
    <row r="71" spans="1:10" ht="10.15" customHeight="1">
      <c r="A71" s="288"/>
      <c r="B71" s="286"/>
      <c r="C71" s="286"/>
      <c r="D71" s="286"/>
      <c r="E71" s="286"/>
      <c r="F71" s="286"/>
      <c r="G71" s="286"/>
      <c r="H71" s="452"/>
      <c r="I71" s="295"/>
      <c r="J71" s="453"/>
    </row>
    <row r="72" spans="1:10">
      <c r="A72" s="432"/>
      <c r="B72" s="384"/>
      <c r="C72" s="383"/>
      <c r="D72" s="383"/>
      <c r="E72" s="383"/>
      <c r="F72" s="384"/>
      <c r="G72" s="384"/>
      <c r="H72" s="452"/>
      <c r="I72" s="295"/>
      <c r="J72" s="295">
        <f t="shared" si="3"/>
        <v>0</v>
      </c>
    </row>
    <row r="73" spans="1:10" ht="24.95" customHeight="1">
      <c r="A73" s="451" t="s">
        <v>77</v>
      </c>
      <c r="B73" s="286"/>
      <c r="C73" s="288" t="s">
        <v>78</v>
      </c>
      <c r="D73" s="286"/>
      <c r="E73" s="286"/>
      <c r="F73" s="286"/>
      <c r="G73" s="286"/>
      <c r="H73" s="452">
        <v>0</v>
      </c>
      <c r="I73" s="295"/>
      <c r="J73" s="453">
        <f>SUM(J74:J76)</f>
        <v>0</v>
      </c>
    </row>
    <row r="74" spans="1:10">
      <c r="A74" s="432"/>
      <c r="B74" s="384"/>
      <c r="C74" s="383"/>
      <c r="D74" s="383"/>
      <c r="E74" s="383"/>
      <c r="F74" s="384"/>
      <c r="G74" s="384"/>
      <c r="H74" s="452"/>
      <c r="I74" s="295"/>
      <c r="J74" s="295">
        <f t="shared" si="3"/>
        <v>0</v>
      </c>
    </row>
    <row r="75" spans="1:10">
      <c r="A75" s="432"/>
      <c r="B75" s="384"/>
      <c r="C75" s="383"/>
      <c r="D75" s="383"/>
      <c r="E75" s="383"/>
      <c r="F75" s="384"/>
      <c r="G75" s="384"/>
      <c r="H75" s="452"/>
      <c r="I75" s="295"/>
      <c r="J75" s="295">
        <f t="shared" si="3"/>
        <v>0</v>
      </c>
    </row>
    <row r="76" spans="1:10">
      <c r="A76" s="432"/>
      <c r="B76" s="384"/>
      <c r="C76" s="383"/>
      <c r="D76" s="383"/>
      <c r="E76" s="383"/>
      <c r="F76" s="384"/>
      <c r="G76" s="384"/>
      <c r="H76" s="452"/>
      <c r="I76" s="295"/>
      <c r="J76" s="295">
        <f t="shared" si="3"/>
        <v>0</v>
      </c>
    </row>
    <row r="77" spans="1:10" ht="24.95" customHeight="1">
      <c r="A77" s="451" t="s">
        <v>79</v>
      </c>
      <c r="B77" s="286"/>
      <c r="C77" s="288" t="s">
        <v>80</v>
      </c>
      <c r="D77" s="286"/>
      <c r="E77" s="286"/>
      <c r="F77" s="286"/>
      <c r="G77" s="286"/>
      <c r="H77" s="452">
        <v>0</v>
      </c>
      <c r="I77" s="295"/>
      <c r="J77" s="453">
        <f>SUM(J80:J84)</f>
        <v>0</v>
      </c>
    </row>
    <row r="78" spans="1:10" ht="10.15" customHeight="1">
      <c r="A78" s="288"/>
      <c r="B78" s="286"/>
      <c r="C78" s="286"/>
      <c r="D78" s="286"/>
      <c r="E78" s="286"/>
      <c r="F78" s="286"/>
      <c r="G78" s="286"/>
      <c r="H78" s="452"/>
      <c r="I78" s="295"/>
      <c r="J78" s="453"/>
    </row>
    <row r="79" spans="1:10" ht="10.15" customHeight="1">
      <c r="A79" s="288"/>
      <c r="B79" s="286"/>
      <c r="C79" s="286"/>
      <c r="D79" s="286"/>
      <c r="E79" s="286"/>
      <c r="F79" s="286"/>
      <c r="G79" s="286"/>
      <c r="H79" s="452"/>
      <c r="I79" s="295"/>
      <c r="J79" s="453"/>
    </row>
    <row r="80" spans="1:10">
      <c r="A80" s="432"/>
      <c r="B80" s="384"/>
      <c r="C80" s="383"/>
      <c r="D80" s="383"/>
      <c r="E80" s="383"/>
      <c r="F80" s="384"/>
      <c r="G80" s="384"/>
      <c r="H80" s="452"/>
      <c r="I80" s="295"/>
      <c r="J80" s="295">
        <f t="shared" si="3"/>
        <v>0</v>
      </c>
    </row>
    <row r="81" spans="1:10" ht="24.95" customHeight="1">
      <c r="A81" s="451" t="s">
        <v>81</v>
      </c>
      <c r="B81" s="286"/>
      <c r="C81" s="288" t="s">
        <v>82</v>
      </c>
      <c r="D81" s="286"/>
      <c r="E81" s="286"/>
      <c r="F81" s="286"/>
      <c r="G81" s="286"/>
      <c r="H81" s="452">
        <v>0</v>
      </c>
      <c r="I81" s="295"/>
      <c r="J81" s="295">
        <f>SUM(J82:J84)</f>
        <v>0</v>
      </c>
    </row>
    <row r="82" spans="1:10">
      <c r="A82" s="432"/>
      <c r="B82" s="384"/>
      <c r="C82" s="383"/>
      <c r="D82" s="383"/>
      <c r="E82" s="383"/>
      <c r="F82" s="384"/>
      <c r="G82" s="384"/>
      <c r="H82" s="452"/>
      <c r="I82" s="295"/>
      <c r="J82" s="295">
        <f t="shared" si="3"/>
        <v>0</v>
      </c>
    </row>
    <row r="83" spans="1:10">
      <c r="A83" s="432"/>
      <c r="B83" s="384"/>
      <c r="C83" s="383"/>
      <c r="D83" s="383"/>
      <c r="E83" s="383"/>
      <c r="F83" s="384"/>
      <c r="G83" s="384"/>
      <c r="H83" s="452"/>
      <c r="I83" s="295"/>
      <c r="J83" s="295">
        <f t="shared" si="3"/>
        <v>0</v>
      </c>
    </row>
    <row r="84" spans="1:10" s="434" customFormat="1">
      <c r="A84" s="432"/>
      <c r="B84" s="433"/>
      <c r="C84" s="281"/>
      <c r="D84" s="281"/>
      <c r="E84" s="281"/>
      <c r="F84" s="268"/>
      <c r="G84" s="268"/>
      <c r="H84" s="454"/>
      <c r="I84" s="295"/>
      <c r="J84" s="295">
        <f t="shared" si="3"/>
        <v>0</v>
      </c>
    </row>
    <row r="85" spans="1:10" ht="24.95" customHeight="1">
      <c r="A85" s="451" t="s">
        <v>83</v>
      </c>
      <c r="B85" s="286"/>
      <c r="C85" s="288" t="s">
        <v>84</v>
      </c>
      <c r="D85" s="286"/>
      <c r="E85" s="286"/>
      <c r="F85" s="286"/>
      <c r="G85" s="286"/>
      <c r="H85" s="452">
        <v>0</v>
      </c>
      <c r="I85" s="295"/>
      <c r="J85" s="453">
        <f>SUM(J86:J88)</f>
        <v>0</v>
      </c>
    </row>
    <row r="86" spans="1:10" s="434" customFormat="1">
      <c r="A86" s="432"/>
      <c r="B86" s="433"/>
      <c r="C86" s="281"/>
      <c r="D86" s="281"/>
      <c r="E86" s="281"/>
      <c r="F86" s="268"/>
      <c r="G86" s="268"/>
      <c r="H86" s="454"/>
      <c r="I86" s="295"/>
      <c r="J86" s="295">
        <f t="shared" si="3"/>
        <v>0</v>
      </c>
    </row>
    <row r="87" spans="1:10" s="434" customFormat="1">
      <c r="A87" s="432"/>
      <c r="B87" s="433"/>
      <c r="C87" s="281"/>
      <c r="D87" s="281"/>
      <c r="E87" s="281"/>
      <c r="F87" s="268"/>
      <c r="G87" s="268"/>
      <c r="H87" s="454"/>
      <c r="I87" s="295"/>
      <c r="J87" s="295">
        <f t="shared" si="3"/>
        <v>0</v>
      </c>
    </row>
    <row r="88" spans="1:10" s="434" customFormat="1">
      <c r="A88" s="432"/>
      <c r="B88" s="433"/>
      <c r="C88" s="281"/>
      <c r="D88" s="281"/>
      <c r="E88" s="281"/>
      <c r="F88" s="268"/>
      <c r="G88" s="268"/>
      <c r="H88" s="454"/>
      <c r="I88" s="295"/>
      <c r="J88" s="295">
        <f t="shared" si="3"/>
        <v>0</v>
      </c>
    </row>
    <row r="89" spans="1:10" ht="15.75" customHeight="1">
      <c r="A89" s="451" t="s">
        <v>85</v>
      </c>
      <c r="B89" s="286"/>
      <c r="C89" s="288" t="s">
        <v>86</v>
      </c>
      <c r="D89" s="286"/>
      <c r="E89" s="286"/>
      <c r="F89" s="286"/>
      <c r="G89" s="286"/>
      <c r="H89" s="452">
        <v>0</v>
      </c>
      <c r="I89" s="295"/>
      <c r="J89" s="295">
        <f>SUM(J90:J92)</f>
        <v>0</v>
      </c>
    </row>
    <row r="90" spans="1:10" s="434" customFormat="1">
      <c r="A90" s="432"/>
      <c r="B90" s="433"/>
      <c r="C90" s="435"/>
      <c r="D90" s="281"/>
      <c r="E90" s="281"/>
      <c r="F90" s="268"/>
      <c r="G90" s="268"/>
      <c r="H90" s="454"/>
      <c r="I90" s="295"/>
      <c r="J90" s="295">
        <f t="shared" si="3"/>
        <v>0</v>
      </c>
    </row>
    <row r="91" spans="1:10" s="434" customFormat="1">
      <c r="A91" s="432"/>
      <c r="B91" s="433"/>
      <c r="C91" s="435"/>
      <c r="D91" s="281"/>
      <c r="E91" s="281"/>
      <c r="F91" s="268"/>
      <c r="G91" s="268"/>
      <c r="H91" s="454"/>
      <c r="I91" s="295"/>
      <c r="J91" s="295"/>
    </row>
    <row r="92" spans="1:10" s="434" customFormat="1">
      <c r="A92" s="432"/>
      <c r="B92" s="433"/>
      <c r="C92" s="435"/>
      <c r="D92" s="281"/>
      <c r="E92" s="281"/>
      <c r="F92" s="268"/>
      <c r="G92" s="268"/>
      <c r="H92" s="454"/>
      <c r="I92" s="295"/>
      <c r="J92" s="295">
        <f t="shared" si="3"/>
        <v>0</v>
      </c>
    </row>
    <row r="93" spans="1:10" s="434" customFormat="1" ht="15.75">
      <c r="A93" s="460" t="s">
        <v>91</v>
      </c>
      <c r="B93" s="461"/>
      <c r="C93" s="462"/>
      <c r="D93" s="463"/>
      <c r="E93" s="463"/>
      <c r="F93" s="464"/>
      <c r="G93" s="464"/>
      <c r="H93" s="465"/>
      <c r="I93" s="466"/>
      <c r="J93" s="295"/>
    </row>
    <row r="94" spans="1:10" ht="24.95" customHeight="1">
      <c r="A94" s="446" t="s">
        <v>92</v>
      </c>
      <c r="B94" s="447"/>
      <c r="C94" s="446"/>
      <c r="D94" s="448"/>
      <c r="E94" s="448"/>
      <c r="F94" s="448"/>
      <c r="G94" s="448"/>
      <c r="H94" s="449"/>
      <c r="I94" s="450"/>
      <c r="J94" s="295"/>
    </row>
    <row r="95" spans="1:10" ht="24.95" customHeight="1">
      <c r="A95" s="451" t="s">
        <v>13</v>
      </c>
      <c r="B95" s="286"/>
      <c r="C95" s="288" t="s">
        <v>93</v>
      </c>
      <c r="D95" s="286"/>
      <c r="E95" s="286"/>
      <c r="F95" s="286"/>
      <c r="G95" s="286"/>
      <c r="H95" s="452">
        <v>0</v>
      </c>
      <c r="I95" s="295"/>
      <c r="J95" s="453" t="e">
        <f>SUM(J96:J97)</f>
        <v>#VALUE!</v>
      </c>
    </row>
    <row r="96" spans="1:10" s="434" customFormat="1" ht="25.5">
      <c r="A96" s="432"/>
      <c r="B96" s="433"/>
      <c r="C96" s="467" t="s">
        <v>1822</v>
      </c>
      <c r="D96" s="467" t="s">
        <v>1823</v>
      </c>
      <c r="E96" s="281" t="s">
        <v>17</v>
      </c>
      <c r="F96" s="268" t="s">
        <v>100</v>
      </c>
      <c r="G96" s="268" t="s">
        <v>1824</v>
      </c>
      <c r="H96" s="454">
        <v>40</v>
      </c>
      <c r="I96" s="295" t="s">
        <v>1825</v>
      </c>
      <c r="J96" s="295" t="e">
        <f t="shared" si="3"/>
        <v>#VALUE!</v>
      </c>
    </row>
    <row r="97" spans="1:10" s="434" customFormat="1">
      <c r="A97" s="432"/>
      <c r="B97" s="433"/>
      <c r="C97" s="435"/>
      <c r="D97" s="281"/>
      <c r="E97" s="281"/>
      <c r="F97" s="268"/>
      <c r="G97" s="268"/>
      <c r="H97" s="454"/>
      <c r="I97" s="295"/>
      <c r="J97" s="295">
        <f t="shared" si="3"/>
        <v>0</v>
      </c>
    </row>
    <row r="98" spans="1:10" s="434" customFormat="1" ht="22.5">
      <c r="A98" s="432"/>
      <c r="B98" s="433"/>
      <c r="C98" s="458" t="s">
        <v>1826</v>
      </c>
      <c r="D98" s="67" t="s">
        <v>102</v>
      </c>
      <c r="E98" s="281" t="s">
        <v>25</v>
      </c>
      <c r="F98" s="268" t="s">
        <v>100</v>
      </c>
      <c r="G98" s="268" t="s">
        <v>19</v>
      </c>
      <c r="H98" s="454">
        <v>13</v>
      </c>
      <c r="I98" s="295" t="s">
        <v>1827</v>
      </c>
      <c r="J98" s="295" t="e">
        <f t="shared" si="3"/>
        <v>#VALUE!</v>
      </c>
    </row>
    <row r="99" spans="1:10" ht="24.95" customHeight="1">
      <c r="A99" s="451" t="s">
        <v>94</v>
      </c>
      <c r="B99" s="286"/>
      <c r="C99" s="288" t="s">
        <v>95</v>
      </c>
      <c r="D99" s="286"/>
      <c r="E99" s="286"/>
      <c r="F99" s="286"/>
      <c r="G99" s="286"/>
      <c r="H99" s="452">
        <v>0</v>
      </c>
      <c r="I99" s="295"/>
      <c r="J99" s="453">
        <f>SUM(J100:J102)</f>
        <v>0</v>
      </c>
    </row>
    <row r="100" spans="1:10" s="434" customFormat="1">
      <c r="A100" s="432"/>
      <c r="B100" s="433"/>
      <c r="C100" s="435"/>
      <c r="D100" s="281"/>
      <c r="E100" s="281"/>
      <c r="F100" s="268"/>
      <c r="G100" s="268"/>
      <c r="H100" s="454"/>
      <c r="I100" s="295"/>
      <c r="J100" s="295">
        <f t="shared" si="3"/>
        <v>0</v>
      </c>
    </row>
    <row r="101" spans="1:10" s="434" customFormat="1">
      <c r="A101" s="432"/>
      <c r="B101" s="433"/>
      <c r="C101" s="435"/>
      <c r="D101" s="281"/>
      <c r="E101" s="281"/>
      <c r="F101" s="268"/>
      <c r="G101" s="268"/>
      <c r="H101" s="454"/>
      <c r="I101" s="295"/>
      <c r="J101" s="295">
        <f t="shared" si="3"/>
        <v>0</v>
      </c>
    </row>
    <row r="102" spans="1:10" s="434" customFormat="1">
      <c r="A102" s="432"/>
      <c r="B102" s="433"/>
      <c r="C102" s="435"/>
      <c r="D102" s="281"/>
      <c r="E102" s="281"/>
      <c r="F102" s="268"/>
      <c r="G102" s="268"/>
      <c r="H102" s="454"/>
      <c r="I102" s="295"/>
      <c r="J102" s="295">
        <f t="shared" si="3"/>
        <v>0</v>
      </c>
    </row>
    <row r="103" spans="1:10" ht="24.95" customHeight="1">
      <c r="A103" s="451" t="s">
        <v>96</v>
      </c>
      <c r="B103" s="286"/>
      <c r="C103" s="288" t="s">
        <v>97</v>
      </c>
      <c r="D103" s="286"/>
      <c r="E103" s="286"/>
      <c r="F103" s="286"/>
      <c r="G103" s="286"/>
      <c r="H103" s="452">
        <v>0</v>
      </c>
      <c r="I103" s="295"/>
      <c r="J103" s="453">
        <f>SUM(J104:J106)</f>
        <v>0</v>
      </c>
    </row>
    <row r="104" spans="1:10" s="434" customFormat="1">
      <c r="A104" s="432"/>
      <c r="B104" s="433"/>
      <c r="C104" s="435"/>
      <c r="D104" s="281"/>
      <c r="E104" s="281"/>
      <c r="F104" s="268"/>
      <c r="G104" s="268"/>
      <c r="H104" s="454"/>
      <c r="I104" s="295"/>
      <c r="J104" s="295">
        <f t="shared" si="3"/>
        <v>0</v>
      </c>
    </row>
    <row r="105" spans="1:10" s="434" customFormat="1">
      <c r="A105" s="432"/>
      <c r="B105" s="433"/>
      <c r="C105" s="435"/>
      <c r="D105" s="281"/>
      <c r="E105" s="281"/>
      <c r="F105" s="268"/>
      <c r="G105" s="268"/>
      <c r="H105" s="454"/>
      <c r="I105" s="295"/>
      <c r="J105" s="295">
        <f t="shared" si="3"/>
        <v>0</v>
      </c>
    </row>
    <row r="106" spans="1:10" s="434" customFormat="1">
      <c r="A106" s="432"/>
      <c r="B106" s="433"/>
      <c r="C106" s="435"/>
      <c r="D106" s="281"/>
      <c r="E106" s="281"/>
      <c r="F106" s="268"/>
      <c r="G106" s="268"/>
      <c r="H106" s="454"/>
      <c r="I106" s="295"/>
      <c r="J106" s="295">
        <f t="shared" si="3"/>
        <v>0</v>
      </c>
    </row>
    <row r="107" spans="1:10" ht="24.95" customHeight="1">
      <c r="A107" s="451" t="s">
        <v>104</v>
      </c>
      <c r="B107" s="286"/>
      <c r="C107" s="288" t="s">
        <v>28</v>
      </c>
      <c r="D107" s="286"/>
      <c r="E107" s="286"/>
      <c r="F107" s="286"/>
      <c r="G107" s="286"/>
      <c r="H107" s="452">
        <v>0</v>
      </c>
      <c r="I107" s="295"/>
      <c r="J107" s="453">
        <f>SUM(J108:J110)</f>
        <v>0</v>
      </c>
    </row>
    <row r="108" spans="1:10">
      <c r="A108" s="432"/>
      <c r="B108" s="384"/>
      <c r="C108" s="383"/>
      <c r="D108" s="383"/>
      <c r="E108" s="383"/>
      <c r="F108" s="384"/>
      <c r="G108" s="384"/>
      <c r="H108" s="452"/>
      <c r="I108" s="295"/>
      <c r="J108" s="295">
        <f t="shared" si="3"/>
        <v>0</v>
      </c>
    </row>
    <row r="109" spans="1:10">
      <c r="A109" s="432"/>
      <c r="B109" s="384"/>
      <c r="C109" s="383"/>
      <c r="D109" s="383"/>
      <c r="E109" s="383"/>
      <c r="F109" s="384"/>
      <c r="G109" s="384"/>
      <c r="H109" s="452"/>
      <c r="I109" s="295"/>
      <c r="J109" s="295">
        <f t="shared" si="3"/>
        <v>0</v>
      </c>
    </row>
    <row r="110" spans="1:10">
      <c r="A110" s="432"/>
      <c r="B110" s="384"/>
      <c r="C110" s="383"/>
      <c r="D110" s="383"/>
      <c r="E110" s="383"/>
      <c r="F110" s="384"/>
      <c r="G110" s="384"/>
      <c r="H110" s="452"/>
      <c r="I110" s="295"/>
      <c r="J110" s="295">
        <f t="shared" si="3"/>
        <v>0</v>
      </c>
    </row>
    <row r="111" spans="1:10" ht="24.95" customHeight="1">
      <c r="A111" s="451" t="s">
        <v>39</v>
      </c>
      <c r="B111" s="286"/>
      <c r="C111" s="288" t="s">
        <v>30</v>
      </c>
      <c r="D111" s="286"/>
      <c r="E111" s="286"/>
      <c r="F111" s="286"/>
      <c r="G111" s="286"/>
      <c r="H111" s="452">
        <v>0</v>
      </c>
      <c r="I111" s="295"/>
      <c r="J111" s="453" t="e">
        <f>SUM(J112:J114)</f>
        <v>#VALUE!</v>
      </c>
    </row>
    <row r="112" spans="1:10" s="434" customFormat="1" ht="22.5">
      <c r="A112" s="432"/>
      <c r="B112" s="433"/>
      <c r="C112" s="435" t="s">
        <v>1828</v>
      </c>
      <c r="D112" s="281" t="s">
        <v>1807</v>
      </c>
      <c r="E112" s="281" t="s">
        <v>17</v>
      </c>
      <c r="F112" s="268" t="s">
        <v>100</v>
      </c>
      <c r="G112" s="268" t="s">
        <v>19</v>
      </c>
      <c r="H112" s="454">
        <v>52</v>
      </c>
      <c r="I112" s="295" t="s">
        <v>1808</v>
      </c>
      <c r="J112" s="295" t="e">
        <f t="shared" si="3"/>
        <v>#VALUE!</v>
      </c>
    </row>
    <row r="113" spans="1:10" s="434" customFormat="1" ht="33.75">
      <c r="A113" s="432"/>
      <c r="B113" s="433"/>
      <c r="C113" s="435" t="s">
        <v>1829</v>
      </c>
      <c r="D113" s="281" t="s">
        <v>1807</v>
      </c>
      <c r="E113" s="281" t="s">
        <v>255</v>
      </c>
      <c r="F113" s="268" t="s">
        <v>100</v>
      </c>
      <c r="G113" s="268" t="s">
        <v>19</v>
      </c>
      <c r="H113" s="454">
        <v>1</v>
      </c>
      <c r="I113" s="295" t="s">
        <v>1812</v>
      </c>
      <c r="J113" s="295" t="e">
        <f t="shared" si="3"/>
        <v>#VALUE!</v>
      </c>
    </row>
    <row r="114" spans="1:10" s="434" customFormat="1">
      <c r="A114" s="432"/>
      <c r="B114" s="433"/>
      <c r="C114" s="435"/>
      <c r="D114" s="281"/>
      <c r="E114" s="281"/>
      <c r="F114" s="268"/>
      <c r="G114" s="268"/>
      <c r="H114" s="454"/>
      <c r="I114" s="295"/>
      <c r="J114" s="295">
        <f t="shared" si="3"/>
        <v>0</v>
      </c>
    </row>
    <row r="115" spans="1:10" ht="24.95" customHeight="1">
      <c r="A115" s="451" t="s">
        <v>41</v>
      </c>
      <c r="B115" s="286"/>
      <c r="C115" s="288" t="s">
        <v>35</v>
      </c>
      <c r="D115" s="286"/>
      <c r="E115" s="286"/>
      <c r="F115" s="286"/>
      <c r="G115" s="286"/>
      <c r="H115" s="452">
        <v>0</v>
      </c>
      <c r="I115" s="295"/>
      <c r="J115" s="453">
        <f>SUM(J116:J118)</f>
        <v>0</v>
      </c>
    </row>
    <row r="116" spans="1:10">
      <c r="A116" s="432"/>
      <c r="B116" s="384"/>
      <c r="C116" s="383"/>
      <c r="D116" s="383"/>
      <c r="E116" s="383"/>
      <c r="F116" s="384"/>
      <c r="G116" s="384"/>
      <c r="H116" s="452"/>
      <c r="I116" s="295"/>
      <c r="J116" s="295">
        <f t="shared" si="3"/>
        <v>0</v>
      </c>
    </row>
    <row r="117" spans="1:10">
      <c r="A117" s="432"/>
      <c r="B117" s="384"/>
      <c r="C117" s="383"/>
      <c r="D117" s="383"/>
      <c r="E117" s="383"/>
      <c r="F117" s="384"/>
      <c r="G117" s="384"/>
      <c r="H117" s="452"/>
      <c r="I117" s="295"/>
      <c r="J117" s="295">
        <f t="shared" si="3"/>
        <v>0</v>
      </c>
    </row>
    <row r="118" spans="1:10">
      <c r="A118" s="432"/>
      <c r="B118" s="384"/>
      <c r="C118" s="383"/>
      <c r="D118" s="383"/>
      <c r="E118" s="383"/>
      <c r="F118" s="384"/>
      <c r="G118" s="384"/>
      <c r="H118" s="452"/>
      <c r="I118" s="295"/>
      <c r="J118" s="295">
        <f t="shared" si="3"/>
        <v>0</v>
      </c>
    </row>
    <row r="119" spans="1:10" ht="24.95" customHeight="1">
      <c r="A119" s="451" t="s">
        <v>43</v>
      </c>
      <c r="B119" s="286"/>
      <c r="C119" s="288" t="s">
        <v>40</v>
      </c>
      <c r="D119" s="286"/>
      <c r="E119" s="286"/>
      <c r="F119" s="286"/>
      <c r="G119" s="286"/>
      <c r="H119" s="452">
        <v>0</v>
      </c>
      <c r="I119" s="295"/>
      <c r="J119" s="453">
        <f>SUM(J120:J122)</f>
        <v>0</v>
      </c>
    </row>
    <row r="120" spans="1:10">
      <c r="A120" s="432"/>
      <c r="B120" s="384"/>
      <c r="C120" s="383"/>
      <c r="D120" s="383"/>
      <c r="E120" s="383"/>
      <c r="F120" s="384"/>
      <c r="G120" s="384"/>
      <c r="H120" s="452"/>
      <c r="I120" s="295"/>
      <c r="J120" s="295">
        <f t="shared" si="3"/>
        <v>0</v>
      </c>
    </row>
    <row r="121" spans="1:10">
      <c r="A121" s="432"/>
      <c r="B121" s="384"/>
      <c r="C121" s="383"/>
      <c r="D121" s="383"/>
      <c r="E121" s="383"/>
      <c r="F121" s="384"/>
      <c r="G121" s="384"/>
      <c r="H121" s="452"/>
      <c r="I121" s="295"/>
      <c r="J121" s="295"/>
    </row>
    <row r="122" spans="1:10">
      <c r="A122" s="432"/>
      <c r="B122" s="384"/>
      <c r="C122" s="383"/>
      <c r="D122" s="383"/>
      <c r="E122" s="383"/>
      <c r="F122" s="384"/>
      <c r="G122" s="384"/>
      <c r="H122" s="452"/>
      <c r="I122" s="295"/>
      <c r="J122" s="295">
        <f t="shared" si="3"/>
        <v>0</v>
      </c>
    </row>
    <row r="123" spans="1:10" ht="24.95" customHeight="1">
      <c r="A123" s="451" t="s">
        <v>111</v>
      </c>
      <c r="B123" s="286"/>
      <c r="C123" s="288" t="s">
        <v>112</v>
      </c>
      <c r="D123" s="286"/>
      <c r="E123" s="286"/>
      <c r="F123" s="286"/>
      <c r="G123" s="286"/>
      <c r="H123" s="452">
        <v>0</v>
      </c>
      <c r="I123" s="295"/>
      <c r="J123" s="453">
        <f>SUM(J124:J126)</f>
        <v>0</v>
      </c>
    </row>
    <row r="124" spans="1:10">
      <c r="A124" s="432"/>
      <c r="B124" s="384"/>
      <c r="C124" s="383"/>
      <c r="D124" s="383"/>
      <c r="E124" s="383"/>
      <c r="F124" s="384"/>
      <c r="G124" s="384"/>
      <c r="H124" s="452"/>
      <c r="I124" s="295"/>
      <c r="J124" s="295">
        <f t="shared" si="3"/>
        <v>0</v>
      </c>
    </row>
    <row r="125" spans="1:10">
      <c r="A125" s="432"/>
      <c r="B125" s="384"/>
      <c r="C125" s="383"/>
      <c r="D125" s="383"/>
      <c r="E125" s="383"/>
      <c r="F125" s="384"/>
      <c r="G125" s="384"/>
      <c r="H125" s="452"/>
      <c r="I125" s="295"/>
      <c r="J125" s="295"/>
    </row>
    <row r="126" spans="1:10">
      <c r="A126" s="432"/>
      <c r="B126" s="384"/>
      <c r="C126" s="383"/>
      <c r="D126" s="383"/>
      <c r="E126" s="383"/>
      <c r="F126" s="384"/>
      <c r="G126" s="384"/>
      <c r="H126" s="452"/>
      <c r="I126" s="295"/>
      <c r="J126" s="295">
        <f t="shared" ref="J126:J150" si="4">H126*I126</f>
        <v>0</v>
      </c>
    </row>
    <row r="127" spans="1:10" ht="24.95" customHeight="1">
      <c r="A127" s="451" t="s">
        <v>51</v>
      </c>
      <c r="B127" s="286"/>
      <c r="C127" s="288" t="s">
        <v>42</v>
      </c>
      <c r="D127" s="286"/>
      <c r="E127" s="286"/>
      <c r="F127" s="286"/>
      <c r="G127" s="286"/>
      <c r="H127" s="452">
        <v>0</v>
      </c>
      <c r="I127" s="295"/>
      <c r="J127" s="453">
        <f>SUM(J128:J130)</f>
        <v>0</v>
      </c>
    </row>
    <row r="128" spans="1:10">
      <c r="A128" s="432"/>
      <c r="B128" s="384"/>
      <c r="C128" s="383"/>
      <c r="D128" s="383"/>
      <c r="E128" s="383"/>
      <c r="F128" s="384"/>
      <c r="G128" s="384"/>
      <c r="H128" s="452"/>
      <c r="I128" s="295"/>
      <c r="J128" s="295">
        <f t="shared" si="4"/>
        <v>0</v>
      </c>
    </row>
    <row r="129" spans="1:10">
      <c r="A129" s="432"/>
      <c r="B129" s="384"/>
      <c r="C129" s="383"/>
      <c r="D129" s="383"/>
      <c r="E129" s="383"/>
      <c r="F129" s="384"/>
      <c r="G129" s="384"/>
      <c r="H129" s="452"/>
      <c r="I129" s="295"/>
      <c r="J129" s="295"/>
    </row>
    <row r="130" spans="1:10">
      <c r="A130" s="432"/>
      <c r="B130" s="384"/>
      <c r="C130" s="383"/>
      <c r="D130" s="383"/>
      <c r="E130" s="383"/>
      <c r="F130" s="384"/>
      <c r="G130" s="384"/>
      <c r="H130" s="452"/>
      <c r="I130" s="295"/>
      <c r="J130" s="295">
        <f t="shared" si="4"/>
        <v>0</v>
      </c>
    </row>
    <row r="131" spans="1:10" ht="24.95" customHeight="1">
      <c r="A131" s="451" t="s">
        <v>55</v>
      </c>
      <c r="B131" s="286"/>
      <c r="C131" s="288" t="s">
        <v>44</v>
      </c>
      <c r="D131" s="286"/>
      <c r="E131" s="286"/>
      <c r="F131" s="286"/>
      <c r="G131" s="286"/>
      <c r="H131" s="452">
        <v>0</v>
      </c>
      <c r="I131" s="295"/>
      <c r="J131" s="453" t="e">
        <f>SUM(J132:J134)</f>
        <v>#VALUE!</v>
      </c>
    </row>
    <row r="132" spans="1:10" s="434" customFormat="1" ht="38.25">
      <c r="A132" s="432"/>
      <c r="B132" s="433"/>
      <c r="C132" s="468" t="s">
        <v>1830</v>
      </c>
      <c r="D132" s="469" t="s">
        <v>1831</v>
      </c>
      <c r="E132" s="281" t="s">
        <v>48</v>
      </c>
      <c r="F132" s="268" t="s">
        <v>100</v>
      </c>
      <c r="G132" s="268" t="s">
        <v>1529</v>
      </c>
      <c r="H132" s="454">
        <v>40</v>
      </c>
      <c r="I132" s="295" t="s">
        <v>1814</v>
      </c>
      <c r="J132" s="295" t="e">
        <f t="shared" si="4"/>
        <v>#VALUE!</v>
      </c>
    </row>
    <row r="133" spans="1:10" s="434" customFormat="1" ht="22.5">
      <c r="A133" s="432"/>
      <c r="B133" s="433"/>
      <c r="C133" s="435" t="s">
        <v>1832</v>
      </c>
      <c r="D133" s="281" t="s">
        <v>114</v>
      </c>
      <c r="E133" s="281" t="s">
        <v>17</v>
      </c>
      <c r="F133" s="268" t="s">
        <v>100</v>
      </c>
      <c r="G133" s="268" t="s">
        <v>19</v>
      </c>
      <c r="H133" s="454">
        <v>13</v>
      </c>
      <c r="I133" s="470">
        <v>10</v>
      </c>
      <c r="J133" s="295">
        <f t="shared" si="4"/>
        <v>130</v>
      </c>
    </row>
    <row r="134" spans="1:10" s="434" customFormat="1">
      <c r="A134" s="432"/>
      <c r="B134" s="433"/>
      <c r="C134" s="435"/>
      <c r="D134" s="281"/>
      <c r="E134" s="281"/>
      <c r="F134" s="268"/>
      <c r="G134" s="268"/>
      <c r="H134" s="454"/>
      <c r="I134" s="295"/>
      <c r="J134" s="295">
        <f t="shared" si="4"/>
        <v>0</v>
      </c>
    </row>
    <row r="135" spans="1:10" ht="24.95" customHeight="1">
      <c r="A135" s="451" t="s">
        <v>57</v>
      </c>
      <c r="B135" s="286"/>
      <c r="C135" s="288" t="s">
        <v>50</v>
      </c>
      <c r="D135" s="286"/>
      <c r="E135" s="286"/>
      <c r="F135" s="286"/>
      <c r="G135" s="286"/>
      <c r="H135" s="452">
        <v>0</v>
      </c>
      <c r="I135" s="295"/>
      <c r="J135" s="453" t="e">
        <f>SUM(J136:J138)</f>
        <v>#VALUE!</v>
      </c>
    </row>
    <row r="136" spans="1:10" ht="33.75">
      <c r="A136" s="432"/>
      <c r="B136" s="384"/>
      <c r="C136" s="109" t="s">
        <v>1833</v>
      </c>
      <c r="D136" s="109" t="s">
        <v>1834</v>
      </c>
      <c r="E136" s="383" t="s">
        <v>255</v>
      </c>
      <c r="F136" s="384" t="s">
        <v>1835</v>
      </c>
      <c r="G136" s="384" t="s">
        <v>19</v>
      </c>
      <c r="H136" s="452">
        <v>1</v>
      </c>
      <c r="I136" s="295" t="s">
        <v>1836</v>
      </c>
      <c r="J136" s="295" t="e">
        <f t="shared" si="4"/>
        <v>#VALUE!</v>
      </c>
    </row>
    <row r="137" spans="1:10">
      <c r="A137" s="432"/>
      <c r="B137" s="384"/>
      <c r="C137" s="383"/>
      <c r="D137" s="383"/>
      <c r="E137" s="383"/>
      <c r="F137" s="384"/>
      <c r="G137" s="384"/>
      <c r="H137" s="452"/>
      <c r="I137" s="295"/>
      <c r="J137" s="295">
        <f t="shared" si="4"/>
        <v>0</v>
      </c>
    </row>
    <row r="138" spans="1:10">
      <c r="A138" s="432"/>
      <c r="B138" s="384"/>
      <c r="C138" s="383"/>
      <c r="D138" s="383"/>
      <c r="E138" s="383"/>
      <c r="F138" s="384"/>
      <c r="G138" s="384"/>
      <c r="H138" s="452"/>
      <c r="I138" s="295"/>
      <c r="J138" s="295">
        <f t="shared" si="4"/>
        <v>0</v>
      </c>
    </row>
    <row r="139" spans="1:10" ht="24.95" customHeight="1">
      <c r="A139" s="451" t="s">
        <v>59</v>
      </c>
      <c r="B139" s="286"/>
      <c r="C139" s="288" t="s">
        <v>52</v>
      </c>
      <c r="D139" s="286"/>
      <c r="E139" s="286"/>
      <c r="F139" s="286"/>
      <c r="G139" s="286"/>
      <c r="H139" s="452">
        <v>0</v>
      </c>
      <c r="I139" s="295"/>
      <c r="J139" s="453" t="e">
        <f>SUM(J140:J142)</f>
        <v>#VALUE!</v>
      </c>
    </row>
    <row r="140" spans="1:10" s="434" customFormat="1" ht="28.5">
      <c r="A140" s="432"/>
      <c r="B140" s="433"/>
      <c r="C140" s="468" t="s">
        <v>1837</v>
      </c>
      <c r="D140" s="471" t="s">
        <v>1838</v>
      </c>
      <c r="E140" s="281" t="s">
        <v>215</v>
      </c>
      <c r="F140" s="268" t="s">
        <v>100</v>
      </c>
      <c r="G140" s="268" t="s">
        <v>1529</v>
      </c>
      <c r="H140" s="454">
        <v>40</v>
      </c>
      <c r="I140" s="295" t="s">
        <v>1814</v>
      </c>
      <c r="J140" s="295" t="e">
        <f t="shared" si="4"/>
        <v>#VALUE!</v>
      </c>
    </row>
    <row r="141" spans="1:10" s="434" customFormat="1" ht="22.5">
      <c r="A141" s="432"/>
      <c r="B141" s="433"/>
      <c r="C141" s="472" t="s">
        <v>1839</v>
      </c>
      <c r="D141" s="281" t="s">
        <v>1840</v>
      </c>
      <c r="E141" s="281" t="s">
        <v>17</v>
      </c>
      <c r="F141" s="268" t="s">
        <v>100</v>
      </c>
      <c r="G141" s="268" t="s">
        <v>19</v>
      </c>
      <c r="H141" s="454">
        <v>13</v>
      </c>
      <c r="I141" s="295" t="s">
        <v>1814</v>
      </c>
      <c r="J141" s="295" t="e">
        <f t="shared" si="4"/>
        <v>#VALUE!</v>
      </c>
    </row>
    <row r="142" spans="1:10" s="434" customFormat="1">
      <c r="A142" s="432"/>
      <c r="B142" s="433"/>
      <c r="C142" s="435"/>
      <c r="D142" s="281"/>
      <c r="E142" s="281"/>
      <c r="F142" s="268"/>
      <c r="G142" s="268"/>
      <c r="H142" s="454"/>
      <c r="I142" s="295"/>
      <c r="J142" s="295">
        <f t="shared" si="4"/>
        <v>0</v>
      </c>
    </row>
    <row r="143" spans="1:10" ht="24.95" customHeight="1">
      <c r="A143" s="451" t="s">
        <v>64</v>
      </c>
      <c r="B143" s="286"/>
      <c r="C143" s="288" t="s">
        <v>56</v>
      </c>
      <c r="D143" s="286"/>
      <c r="E143" s="286"/>
      <c r="F143" s="286"/>
      <c r="G143" s="286"/>
      <c r="H143" s="452">
        <v>0</v>
      </c>
      <c r="I143" s="295"/>
      <c r="J143" s="453">
        <f>SUM(J144:J146)</f>
        <v>0</v>
      </c>
    </row>
    <row r="144" spans="1:10">
      <c r="A144" s="432"/>
      <c r="B144" s="384"/>
      <c r="C144" s="383"/>
      <c r="D144" s="383"/>
      <c r="E144" s="383"/>
      <c r="F144" s="384"/>
      <c r="G144" s="384"/>
      <c r="H144" s="452"/>
      <c r="I144" s="295"/>
      <c r="J144" s="295">
        <f t="shared" si="4"/>
        <v>0</v>
      </c>
    </row>
    <row r="145" spans="1:10">
      <c r="A145" s="432"/>
      <c r="B145" s="384"/>
      <c r="C145" s="383"/>
      <c r="D145" s="383"/>
      <c r="E145" s="383"/>
      <c r="F145" s="384"/>
      <c r="G145" s="384"/>
      <c r="H145" s="452"/>
      <c r="I145" s="295"/>
      <c r="J145" s="295">
        <f t="shared" si="4"/>
        <v>0</v>
      </c>
    </row>
    <row r="146" spans="1:10">
      <c r="A146" s="432"/>
      <c r="B146" s="384"/>
      <c r="C146" s="383"/>
      <c r="D146" s="383"/>
      <c r="E146" s="383"/>
      <c r="F146" s="384"/>
      <c r="G146" s="384"/>
      <c r="H146" s="452"/>
      <c r="I146" s="295"/>
      <c r="J146" s="295">
        <f t="shared" si="4"/>
        <v>0</v>
      </c>
    </row>
    <row r="147" spans="1:10" ht="24.95" customHeight="1">
      <c r="A147" s="451" t="s">
        <v>69</v>
      </c>
      <c r="B147" s="286"/>
      <c r="C147" s="288" t="s">
        <v>58</v>
      </c>
      <c r="D147" s="286"/>
      <c r="E147" s="286"/>
      <c r="F147" s="286"/>
      <c r="G147" s="286"/>
      <c r="H147" s="452">
        <v>0</v>
      </c>
      <c r="I147" s="295"/>
      <c r="J147" s="453">
        <f>SUM(J150)</f>
        <v>0</v>
      </c>
    </row>
    <row r="148" spans="1:10" ht="10.9" customHeight="1">
      <c r="A148" s="451"/>
      <c r="B148" s="286"/>
      <c r="C148" s="288"/>
      <c r="D148" s="286"/>
      <c r="E148" s="286"/>
      <c r="F148" s="286"/>
      <c r="G148" s="286"/>
      <c r="H148" s="452"/>
      <c r="I148" s="295"/>
      <c r="J148" s="453"/>
    </row>
    <row r="149" spans="1:10" ht="10.15" customHeight="1">
      <c r="A149" s="451"/>
      <c r="B149" s="286"/>
      <c r="C149" s="288"/>
      <c r="D149" s="286"/>
      <c r="E149" s="286"/>
      <c r="F149" s="286"/>
      <c r="G149" s="286"/>
      <c r="H149" s="452"/>
      <c r="I149" s="295"/>
      <c r="J149" s="453"/>
    </row>
    <row r="150" spans="1:10" s="434" customFormat="1">
      <c r="A150" s="432"/>
      <c r="B150" s="433"/>
      <c r="C150" s="435"/>
      <c r="D150" s="281"/>
      <c r="E150" s="281"/>
      <c r="F150" s="268"/>
      <c r="G150" s="268"/>
      <c r="H150" s="454"/>
      <c r="I150" s="295"/>
      <c r="J150" s="295">
        <f t="shared" si="4"/>
        <v>0</v>
      </c>
    </row>
    <row r="151" spans="1:10" ht="24.95" customHeight="1">
      <c r="A151" s="451" t="s">
        <v>71</v>
      </c>
      <c r="B151" s="286"/>
      <c r="C151" s="288" t="s">
        <v>60</v>
      </c>
      <c r="D151" s="286"/>
      <c r="E151" s="286"/>
      <c r="F151" s="286"/>
      <c r="G151" s="286"/>
      <c r="H151" s="452">
        <v>0</v>
      </c>
      <c r="I151" s="295"/>
      <c r="J151" s="453" t="e">
        <f>SUM(J152:J154)</f>
        <v>#VALUE!</v>
      </c>
    </row>
    <row r="152" spans="1:10" s="434" customFormat="1" ht="24">
      <c r="A152" s="432"/>
      <c r="B152" s="433"/>
      <c r="C152" s="459" t="s">
        <v>843</v>
      </c>
      <c r="D152" s="281"/>
      <c r="E152" s="459" t="s">
        <v>171</v>
      </c>
      <c r="F152" s="268" t="s">
        <v>1815</v>
      </c>
      <c r="G152" s="268" t="s">
        <v>1041</v>
      </c>
      <c r="H152" s="454">
        <v>57</v>
      </c>
      <c r="I152" s="295" t="s">
        <v>1816</v>
      </c>
      <c r="J152" s="295" t="e">
        <f t="shared" ref="J152:J194" si="5">H152*I152</f>
        <v>#VALUE!</v>
      </c>
    </row>
    <row r="153" spans="1:10" s="434" customFormat="1">
      <c r="A153" s="432"/>
      <c r="B153" s="433"/>
      <c r="C153" s="67" t="s">
        <v>1817</v>
      </c>
      <c r="D153" s="281"/>
      <c r="E153" s="281" t="s">
        <v>1841</v>
      </c>
      <c r="F153" s="268" t="s">
        <v>100</v>
      </c>
      <c r="G153" s="268" t="s">
        <v>19</v>
      </c>
      <c r="H153" s="454">
        <v>57</v>
      </c>
      <c r="I153" s="295" t="s">
        <v>1818</v>
      </c>
      <c r="J153" s="295" t="e">
        <f t="shared" si="5"/>
        <v>#VALUE!</v>
      </c>
    </row>
    <row r="154" spans="1:10" s="434" customFormat="1">
      <c r="A154" s="432"/>
      <c r="B154" s="433"/>
      <c r="C154" s="435"/>
      <c r="D154" s="281"/>
      <c r="E154" s="281"/>
      <c r="F154" s="268"/>
      <c r="G154" s="268"/>
      <c r="H154" s="454"/>
      <c r="I154" s="295"/>
      <c r="J154" s="295">
        <f t="shared" si="5"/>
        <v>0</v>
      </c>
    </row>
    <row r="155" spans="1:10" ht="24.95" customHeight="1">
      <c r="A155" s="451" t="s">
        <v>73</v>
      </c>
      <c r="B155" s="286"/>
      <c r="C155" s="288" t="s">
        <v>65</v>
      </c>
      <c r="D155" s="286"/>
      <c r="E155" s="286"/>
      <c r="F155" s="286"/>
      <c r="G155" s="286"/>
      <c r="H155" s="452">
        <v>0</v>
      </c>
      <c r="I155" s="295"/>
      <c r="J155" s="453" t="e">
        <f>SUM(J156:J158)</f>
        <v>#VALUE!</v>
      </c>
    </row>
    <row r="156" spans="1:10" s="434" customFormat="1">
      <c r="A156" s="432"/>
      <c r="B156" s="433"/>
      <c r="C156" s="435" t="s">
        <v>1842</v>
      </c>
      <c r="D156" s="281"/>
      <c r="E156" s="281" t="s">
        <v>17</v>
      </c>
      <c r="F156" s="268" t="s">
        <v>100</v>
      </c>
      <c r="G156" s="268" t="s">
        <v>546</v>
      </c>
      <c r="H156" s="454">
        <v>51</v>
      </c>
      <c r="I156" s="295" t="s">
        <v>1820</v>
      </c>
      <c r="J156" s="295" t="e">
        <f t="shared" si="5"/>
        <v>#VALUE!</v>
      </c>
    </row>
    <row r="157" spans="1:10" s="434" customFormat="1">
      <c r="A157" s="432"/>
      <c r="B157" s="433"/>
      <c r="C157" s="435"/>
      <c r="D157" s="281"/>
      <c r="E157" s="281"/>
      <c r="F157" s="268"/>
      <c r="G157" s="268"/>
      <c r="H157" s="454"/>
      <c r="I157" s="295"/>
      <c r="J157" s="295">
        <f t="shared" si="5"/>
        <v>0</v>
      </c>
    </row>
    <row r="158" spans="1:10" s="434" customFormat="1" ht="11.45" customHeight="1">
      <c r="A158" s="432"/>
      <c r="B158" s="433"/>
      <c r="C158" s="435"/>
      <c r="D158" s="281"/>
      <c r="E158" s="281"/>
      <c r="F158" s="268"/>
      <c r="G158" s="268"/>
      <c r="H158" s="454"/>
      <c r="I158" s="295"/>
      <c r="J158" s="295">
        <f t="shared" si="5"/>
        <v>0</v>
      </c>
    </row>
    <row r="159" spans="1:10" ht="24.95" customHeight="1">
      <c r="A159" s="451" t="s">
        <v>75</v>
      </c>
      <c r="B159" s="286"/>
      <c r="C159" s="288" t="s">
        <v>87</v>
      </c>
      <c r="D159" s="286"/>
      <c r="E159" s="286"/>
      <c r="F159" s="286"/>
      <c r="G159" s="286"/>
      <c r="H159" s="452">
        <v>0</v>
      </c>
      <c r="I159" s="295"/>
      <c r="J159" s="453" t="e">
        <f>SUM(J160:J162)</f>
        <v>#VALUE!</v>
      </c>
    </row>
    <row r="160" spans="1:10">
      <c r="A160" s="432"/>
      <c r="B160" s="384"/>
      <c r="C160" s="67" t="s">
        <v>1843</v>
      </c>
      <c r="D160" s="67" t="s">
        <v>89</v>
      </c>
      <c r="E160" s="383" t="s">
        <v>17</v>
      </c>
      <c r="F160" s="384">
        <v>2</v>
      </c>
      <c r="G160" s="384" t="s">
        <v>19</v>
      </c>
      <c r="H160" s="452">
        <v>52</v>
      </c>
      <c r="I160" s="295" t="s">
        <v>1821</v>
      </c>
      <c r="J160" s="295" t="e">
        <f t="shared" si="5"/>
        <v>#VALUE!</v>
      </c>
    </row>
    <row r="161" spans="1:10">
      <c r="A161" s="432"/>
      <c r="B161" s="384"/>
      <c r="C161" s="383"/>
      <c r="D161" s="383"/>
      <c r="E161" s="383"/>
      <c r="F161" s="384"/>
      <c r="G161" s="384"/>
      <c r="H161" s="452"/>
      <c r="I161" s="295"/>
      <c r="J161" s="295">
        <f t="shared" si="5"/>
        <v>0</v>
      </c>
    </row>
    <row r="162" spans="1:10">
      <c r="A162" s="432"/>
      <c r="B162" s="384"/>
      <c r="C162" s="383"/>
      <c r="D162" s="383"/>
      <c r="E162" s="383"/>
      <c r="F162" s="384"/>
      <c r="G162" s="384"/>
      <c r="H162" s="452"/>
      <c r="I162" s="295"/>
      <c r="J162" s="295">
        <f t="shared" si="5"/>
        <v>0</v>
      </c>
    </row>
    <row r="163" spans="1:10" ht="24.95" customHeight="1">
      <c r="A163" s="451" t="s">
        <v>77</v>
      </c>
      <c r="B163" s="286"/>
      <c r="C163" s="288" t="s">
        <v>72</v>
      </c>
      <c r="D163" s="286"/>
      <c r="E163" s="286"/>
      <c r="F163" s="286"/>
      <c r="G163" s="286"/>
      <c r="H163" s="452">
        <v>0</v>
      </c>
      <c r="I163" s="295"/>
      <c r="J163" s="453">
        <f>SUM(J164:J166)</f>
        <v>0</v>
      </c>
    </row>
    <row r="164" spans="1:10" s="434" customFormat="1">
      <c r="A164" s="432"/>
      <c r="B164" s="384"/>
      <c r="C164" s="435"/>
      <c r="D164" s="281"/>
      <c r="E164" s="281"/>
      <c r="F164" s="268"/>
      <c r="G164" s="268"/>
      <c r="H164" s="454"/>
      <c r="I164" s="295"/>
      <c r="J164" s="295">
        <f t="shared" si="5"/>
        <v>0</v>
      </c>
    </row>
    <row r="165" spans="1:10">
      <c r="A165" s="432"/>
      <c r="B165" s="384"/>
      <c r="C165" s="383"/>
      <c r="D165" s="383"/>
      <c r="E165" s="383"/>
      <c r="F165" s="384"/>
      <c r="G165" s="384"/>
      <c r="H165" s="452"/>
      <c r="I165" s="295"/>
      <c r="J165" s="295">
        <f t="shared" si="5"/>
        <v>0</v>
      </c>
    </row>
    <row r="166" spans="1:10">
      <c r="A166" s="432"/>
      <c r="B166" s="384"/>
      <c r="C166" s="383"/>
      <c r="D166" s="383"/>
      <c r="E166" s="383"/>
      <c r="F166" s="384"/>
      <c r="G166" s="384"/>
      <c r="H166" s="452"/>
      <c r="I166" s="295"/>
      <c r="J166" s="295">
        <f t="shared" si="5"/>
        <v>0</v>
      </c>
    </row>
    <row r="167" spans="1:10" ht="24.95" customHeight="1">
      <c r="A167" s="451" t="s">
        <v>79</v>
      </c>
      <c r="B167" s="286"/>
      <c r="C167" s="288" t="s">
        <v>74</v>
      </c>
      <c r="D167" s="286"/>
      <c r="E167" s="286"/>
      <c r="F167" s="286"/>
      <c r="G167" s="286"/>
      <c r="H167" s="452">
        <v>0</v>
      </c>
      <c r="I167" s="295"/>
      <c r="J167" s="453">
        <f>SUM(J168:J170)</f>
        <v>0</v>
      </c>
    </row>
    <row r="168" spans="1:10" s="434" customFormat="1" ht="10.15" customHeight="1">
      <c r="A168" s="432"/>
      <c r="B168" s="433"/>
      <c r="C168" s="435"/>
      <c r="D168" s="281"/>
      <c r="E168" s="281"/>
      <c r="F168" s="268"/>
      <c r="G168" s="268"/>
      <c r="H168" s="454"/>
      <c r="I168" s="295"/>
      <c r="J168" s="295">
        <f t="shared" si="5"/>
        <v>0</v>
      </c>
    </row>
    <row r="169" spans="1:10" s="434" customFormat="1" ht="10.9" customHeight="1">
      <c r="A169" s="432"/>
      <c r="B169" s="433"/>
      <c r="C169" s="435"/>
      <c r="D169" s="281"/>
      <c r="E169" s="281"/>
      <c r="F169" s="268"/>
      <c r="G169" s="268"/>
      <c r="H169" s="454"/>
      <c r="I169" s="295"/>
      <c r="J169" s="295">
        <f t="shared" si="5"/>
        <v>0</v>
      </c>
    </row>
    <row r="170" spans="1:10" s="434" customFormat="1" ht="10.9" customHeight="1">
      <c r="A170" s="432"/>
      <c r="B170" s="433"/>
      <c r="C170" s="435"/>
      <c r="D170" s="281"/>
      <c r="E170" s="281"/>
      <c r="F170" s="268"/>
      <c r="G170" s="268"/>
      <c r="H170" s="454"/>
      <c r="I170" s="295"/>
      <c r="J170" s="295">
        <f t="shared" si="5"/>
        <v>0</v>
      </c>
    </row>
    <row r="171" spans="1:10" ht="24.95" customHeight="1">
      <c r="A171" s="451" t="s">
        <v>81</v>
      </c>
      <c r="B171" s="286"/>
      <c r="C171" s="288" t="s">
        <v>76</v>
      </c>
      <c r="D171" s="286"/>
      <c r="E171" s="286"/>
      <c r="F171" s="286"/>
      <c r="G171" s="286"/>
      <c r="H171" s="452">
        <v>0</v>
      </c>
      <c r="I171" s="295"/>
      <c r="J171" s="453">
        <f>SUM(J174)</f>
        <v>0</v>
      </c>
    </row>
    <row r="172" spans="1:10" ht="10.9" customHeight="1">
      <c r="A172" s="451"/>
      <c r="B172" s="286"/>
      <c r="C172" s="288"/>
      <c r="D172" s="286"/>
      <c r="E172" s="286"/>
      <c r="F172" s="286"/>
      <c r="G172" s="286"/>
      <c r="H172" s="452"/>
      <c r="I172" s="295"/>
      <c r="J172" s="453"/>
    </row>
    <row r="173" spans="1:10" ht="12" customHeight="1">
      <c r="A173" s="451"/>
      <c r="B173" s="286"/>
      <c r="C173" s="288"/>
      <c r="D173" s="286"/>
      <c r="E173" s="286"/>
      <c r="F173" s="286"/>
      <c r="G173" s="286"/>
      <c r="H173" s="452"/>
      <c r="I173" s="295"/>
      <c r="J173" s="453"/>
    </row>
    <row r="174" spans="1:10">
      <c r="A174" s="432"/>
      <c r="B174" s="384"/>
      <c r="C174" s="383"/>
      <c r="D174" s="383"/>
      <c r="E174" s="383"/>
      <c r="F174" s="384"/>
      <c r="G174" s="384"/>
      <c r="H174" s="452"/>
      <c r="I174" s="295"/>
      <c r="J174" s="295">
        <f t="shared" si="5"/>
        <v>0</v>
      </c>
    </row>
    <row r="175" spans="1:10" ht="24.95" customHeight="1">
      <c r="A175" s="451" t="s">
        <v>83</v>
      </c>
      <c r="B175" s="286"/>
      <c r="C175" s="288" t="s">
        <v>78</v>
      </c>
      <c r="D175" s="286"/>
      <c r="E175" s="286"/>
      <c r="F175" s="286"/>
      <c r="G175" s="286"/>
      <c r="H175" s="452">
        <v>0</v>
      </c>
      <c r="I175" s="295"/>
      <c r="J175" s="453">
        <f>SUM(J176:J178)</f>
        <v>0</v>
      </c>
    </row>
    <row r="176" spans="1:10">
      <c r="A176" s="432"/>
      <c r="B176" s="384"/>
      <c r="C176" s="383"/>
      <c r="D176" s="383"/>
      <c r="E176" s="383"/>
      <c r="F176" s="384"/>
      <c r="G176" s="384"/>
      <c r="H176" s="452"/>
      <c r="I176" s="295"/>
      <c r="J176" s="295">
        <f t="shared" si="5"/>
        <v>0</v>
      </c>
    </row>
    <row r="177" spans="1:10">
      <c r="A177" s="432"/>
      <c r="B177" s="384"/>
      <c r="C177" s="383"/>
      <c r="D177" s="383"/>
      <c r="E177" s="383"/>
      <c r="F177" s="384"/>
      <c r="G177" s="384"/>
      <c r="H177" s="452"/>
      <c r="I177" s="295"/>
      <c r="J177" s="295">
        <f t="shared" si="5"/>
        <v>0</v>
      </c>
    </row>
    <row r="178" spans="1:10">
      <c r="A178" s="432"/>
      <c r="B178" s="384"/>
      <c r="C178" s="383"/>
      <c r="D178" s="383"/>
      <c r="E178" s="383"/>
      <c r="F178" s="384"/>
      <c r="G178" s="384"/>
      <c r="H178" s="452"/>
      <c r="I178" s="295"/>
      <c r="J178" s="295">
        <f t="shared" si="5"/>
        <v>0</v>
      </c>
    </row>
    <row r="179" spans="1:10" ht="24.95" customHeight="1">
      <c r="A179" s="451" t="s">
        <v>85</v>
      </c>
      <c r="B179" s="286"/>
      <c r="C179" s="288" t="s">
        <v>80</v>
      </c>
      <c r="D179" s="286"/>
      <c r="E179" s="286"/>
      <c r="F179" s="286"/>
      <c r="G179" s="286"/>
      <c r="H179" s="452">
        <v>0</v>
      </c>
      <c r="I179" s="295"/>
      <c r="J179" s="453">
        <f>SUM(J182)</f>
        <v>0</v>
      </c>
    </row>
    <row r="180" spans="1:10" ht="11.45" customHeight="1">
      <c r="A180" s="451"/>
      <c r="B180" s="286"/>
      <c r="C180" s="288"/>
      <c r="D180" s="286"/>
      <c r="E180" s="286"/>
      <c r="F180" s="286"/>
      <c r="G180" s="286"/>
      <c r="H180" s="452"/>
      <c r="I180" s="295"/>
      <c r="J180" s="453"/>
    </row>
    <row r="181" spans="1:10" ht="10.9" customHeight="1">
      <c r="A181" s="451"/>
      <c r="B181" s="286"/>
      <c r="C181" s="288"/>
      <c r="D181" s="286"/>
      <c r="E181" s="286"/>
      <c r="F181" s="286"/>
      <c r="G181" s="286"/>
      <c r="H181" s="452"/>
      <c r="I181" s="295"/>
      <c r="J181" s="453"/>
    </row>
    <row r="182" spans="1:10" ht="9.6" customHeight="1">
      <c r="A182" s="432"/>
      <c r="B182" s="384"/>
      <c r="C182" s="383"/>
      <c r="D182" s="383"/>
      <c r="E182" s="383"/>
      <c r="F182" s="384"/>
      <c r="G182" s="384"/>
      <c r="H182" s="452"/>
      <c r="I182" s="295"/>
      <c r="J182" s="295">
        <f>H182*I182</f>
        <v>0</v>
      </c>
    </row>
    <row r="183" spans="1:10" ht="24.95" customHeight="1">
      <c r="A183" s="451" t="s">
        <v>126</v>
      </c>
      <c r="B183" s="286"/>
      <c r="C183" s="288" t="s">
        <v>82</v>
      </c>
      <c r="D183" s="286"/>
      <c r="E183" s="286"/>
      <c r="F183" s="286"/>
      <c r="G183" s="286"/>
      <c r="H183" s="452">
        <v>0</v>
      </c>
      <c r="I183" s="295"/>
      <c r="J183" s="453">
        <f>SUM(J184:J186)</f>
        <v>0</v>
      </c>
    </row>
    <row r="184" spans="1:10">
      <c r="A184" s="432"/>
      <c r="B184" s="384"/>
      <c r="C184" s="383"/>
      <c r="D184" s="383"/>
      <c r="E184" s="383"/>
      <c r="F184" s="384"/>
      <c r="G184" s="384"/>
      <c r="H184" s="452"/>
      <c r="I184" s="295"/>
      <c r="J184" s="295">
        <f t="shared" si="5"/>
        <v>0</v>
      </c>
    </row>
    <row r="185" spans="1:10">
      <c r="A185" s="432"/>
      <c r="B185" s="384"/>
      <c r="C185" s="383"/>
      <c r="D185" s="383"/>
      <c r="E185" s="383"/>
      <c r="F185" s="384"/>
      <c r="G185" s="384"/>
      <c r="H185" s="452"/>
      <c r="I185" s="295"/>
      <c r="J185" s="295">
        <f t="shared" si="5"/>
        <v>0</v>
      </c>
    </row>
    <row r="186" spans="1:10" s="434" customFormat="1">
      <c r="A186" s="432"/>
      <c r="B186" s="433"/>
      <c r="C186" s="281"/>
      <c r="D186" s="281"/>
      <c r="E186" s="281"/>
      <c r="F186" s="268"/>
      <c r="G186" s="268"/>
      <c r="H186" s="454"/>
      <c r="I186" s="295"/>
      <c r="J186" s="295">
        <f t="shared" si="5"/>
        <v>0</v>
      </c>
    </row>
    <row r="187" spans="1:10" ht="24.75" customHeight="1">
      <c r="A187" s="451" t="s">
        <v>127</v>
      </c>
      <c r="B187" s="286"/>
      <c r="C187" s="288" t="s">
        <v>84</v>
      </c>
      <c r="D187" s="286"/>
      <c r="E187" s="286"/>
      <c r="F187" s="286"/>
      <c r="G187" s="286"/>
      <c r="H187" s="452">
        <v>0</v>
      </c>
      <c r="I187" s="295"/>
      <c r="J187" s="453">
        <f>SUM(J188:J190)</f>
        <v>0</v>
      </c>
    </row>
    <row r="188" spans="1:10" s="434" customFormat="1" ht="10.15" customHeight="1">
      <c r="A188" s="432"/>
      <c r="B188" s="433"/>
      <c r="C188" s="281"/>
      <c r="D188" s="281"/>
      <c r="E188" s="281"/>
      <c r="F188" s="268"/>
      <c r="G188" s="268"/>
      <c r="H188" s="454"/>
      <c r="I188" s="295"/>
      <c r="J188" s="295">
        <f t="shared" si="5"/>
        <v>0</v>
      </c>
    </row>
    <row r="189" spans="1:10" s="434" customFormat="1" ht="10.9" customHeight="1">
      <c r="A189" s="432"/>
      <c r="B189" s="433"/>
      <c r="C189" s="281"/>
      <c r="D189" s="281"/>
      <c r="E189" s="281"/>
      <c r="F189" s="268"/>
      <c r="G189" s="268"/>
      <c r="H189" s="454"/>
      <c r="I189" s="295"/>
      <c r="J189" s="295">
        <f t="shared" si="5"/>
        <v>0</v>
      </c>
    </row>
    <row r="190" spans="1:10" s="434" customFormat="1" ht="10.9" customHeight="1">
      <c r="A190" s="432"/>
      <c r="B190" s="433"/>
      <c r="C190" s="281"/>
      <c r="D190" s="281"/>
      <c r="E190" s="281"/>
      <c r="F190" s="268"/>
      <c r="G190" s="268"/>
      <c r="H190" s="454"/>
      <c r="I190" s="295"/>
      <c r="J190" s="295">
        <f t="shared" si="5"/>
        <v>0</v>
      </c>
    </row>
    <row r="191" spans="1:10" ht="24.95" customHeight="1">
      <c r="A191" s="451" t="s">
        <v>128</v>
      </c>
      <c r="B191" s="286"/>
      <c r="C191" s="288" t="s">
        <v>86</v>
      </c>
      <c r="D191" s="286"/>
      <c r="E191" s="286"/>
      <c r="F191" s="286"/>
      <c r="G191" s="286"/>
      <c r="H191" s="452">
        <v>0</v>
      </c>
      <c r="I191" s="295"/>
      <c r="J191" s="453">
        <f>SUM(J192:J194)</f>
        <v>0</v>
      </c>
    </row>
    <row r="192" spans="1:10" s="434" customFormat="1">
      <c r="A192" s="432"/>
      <c r="B192" s="433"/>
      <c r="C192" s="435"/>
      <c r="D192" s="281"/>
      <c r="E192" s="281"/>
      <c r="F192" s="268"/>
      <c r="G192" s="268"/>
      <c r="H192" s="454"/>
      <c r="I192" s="295"/>
      <c r="J192" s="295">
        <f t="shared" si="5"/>
        <v>0</v>
      </c>
    </row>
    <row r="193" spans="1:10" s="434" customFormat="1">
      <c r="A193" s="432"/>
      <c r="B193" s="433"/>
      <c r="C193" s="281"/>
      <c r="D193" s="281"/>
      <c r="E193" s="281"/>
      <c r="F193" s="268"/>
      <c r="G193" s="268"/>
      <c r="H193" s="454"/>
      <c r="I193" s="295"/>
      <c r="J193" s="295">
        <f t="shared" si="5"/>
        <v>0</v>
      </c>
    </row>
    <row r="194" spans="1:10" s="434" customFormat="1">
      <c r="A194" s="432"/>
      <c r="B194" s="433"/>
      <c r="C194" s="281"/>
      <c r="D194" s="281"/>
      <c r="E194" s="281"/>
      <c r="F194" s="268"/>
      <c r="G194" s="268"/>
      <c r="H194" s="454"/>
      <c r="I194" s="295"/>
      <c r="J194" s="295">
        <f t="shared" si="5"/>
        <v>0</v>
      </c>
    </row>
    <row r="195" spans="1:10" s="434" customFormat="1" ht="15.75">
      <c r="A195" s="460" t="s">
        <v>91</v>
      </c>
      <c r="B195" s="461"/>
      <c r="C195" s="462"/>
      <c r="D195" s="463"/>
      <c r="E195" s="463"/>
      <c r="F195" s="464"/>
      <c r="G195" s="464"/>
      <c r="H195" s="465"/>
      <c r="I195" s="466"/>
      <c r="J195" s="295"/>
    </row>
    <row r="196" spans="1:10" ht="24.95" customHeight="1">
      <c r="A196" s="446" t="s">
        <v>131</v>
      </c>
      <c r="B196" s="447"/>
      <c r="C196" s="448"/>
      <c r="D196" s="448"/>
      <c r="E196" s="448"/>
      <c r="F196" s="448"/>
      <c r="G196" s="448"/>
      <c r="H196" s="449"/>
      <c r="I196" s="450"/>
      <c r="J196" s="295"/>
    </row>
    <row r="197" spans="1:10" ht="24.95" customHeight="1">
      <c r="A197" s="451" t="s">
        <v>13</v>
      </c>
      <c r="B197" s="286"/>
      <c r="C197" s="288" t="s">
        <v>93</v>
      </c>
      <c r="D197" s="286"/>
      <c r="E197" s="286"/>
      <c r="F197" s="286"/>
      <c r="G197" s="286"/>
      <c r="H197" s="452">
        <v>0</v>
      </c>
      <c r="I197" s="295"/>
      <c r="J197" s="453" t="e">
        <f>SUM(J198:J200)</f>
        <v>#VALUE!</v>
      </c>
    </row>
    <row r="198" spans="1:10" s="434" customFormat="1" ht="36">
      <c r="A198" s="432"/>
      <c r="B198" s="433"/>
      <c r="C198" s="413" t="s">
        <v>1844</v>
      </c>
      <c r="D198" s="413" t="s">
        <v>1452</v>
      </c>
      <c r="E198" s="413" t="s">
        <v>17</v>
      </c>
      <c r="F198" s="268" t="s">
        <v>96</v>
      </c>
      <c r="G198" s="268" t="s">
        <v>1041</v>
      </c>
      <c r="H198" s="454">
        <v>25</v>
      </c>
      <c r="I198" s="295" t="s">
        <v>1802</v>
      </c>
      <c r="J198" s="295" t="e">
        <f t="shared" ref="J198:J236" si="6">H198*I198</f>
        <v>#VALUE!</v>
      </c>
    </row>
    <row r="199" spans="1:10" s="434" customFormat="1">
      <c r="A199" s="432"/>
      <c r="B199" s="433"/>
      <c r="C199" s="435"/>
      <c r="D199" s="281"/>
      <c r="E199" s="281"/>
      <c r="F199" s="268"/>
      <c r="G199" s="268"/>
      <c r="H199" s="454"/>
      <c r="I199" s="295"/>
      <c r="J199" s="295"/>
    </row>
    <row r="200" spans="1:10" s="434" customFormat="1">
      <c r="A200" s="432"/>
      <c r="B200" s="433"/>
      <c r="C200" s="435"/>
      <c r="D200" s="281"/>
      <c r="E200" s="281"/>
      <c r="F200" s="268"/>
      <c r="G200" s="268"/>
      <c r="H200" s="454"/>
      <c r="I200" s="295"/>
      <c r="J200" s="295">
        <f t="shared" si="6"/>
        <v>0</v>
      </c>
    </row>
    <row r="201" spans="1:10" ht="24.95" customHeight="1">
      <c r="A201" s="451" t="s">
        <v>94</v>
      </c>
      <c r="B201" s="286"/>
      <c r="C201" s="288" t="s">
        <v>95</v>
      </c>
      <c r="D201" s="286"/>
      <c r="E201" s="286"/>
      <c r="F201" s="286"/>
      <c r="G201" s="286"/>
      <c r="H201" s="452">
        <v>0</v>
      </c>
      <c r="I201" s="295"/>
      <c r="J201" s="453">
        <f>SUM(J202:J204)</f>
        <v>0</v>
      </c>
    </row>
    <row r="202" spans="1:10" s="434" customFormat="1">
      <c r="A202" s="432"/>
      <c r="B202" s="433"/>
      <c r="C202" s="435"/>
      <c r="D202" s="281"/>
      <c r="E202" s="281"/>
      <c r="F202" s="268"/>
      <c r="G202" s="268"/>
      <c r="H202" s="454"/>
      <c r="I202" s="295"/>
      <c r="J202" s="295">
        <f t="shared" si="6"/>
        <v>0</v>
      </c>
    </row>
    <row r="203" spans="1:10" s="434" customFormat="1">
      <c r="A203" s="432"/>
      <c r="B203" s="433"/>
      <c r="C203" s="435"/>
      <c r="D203" s="281"/>
      <c r="E203" s="281"/>
      <c r="F203" s="268"/>
      <c r="G203" s="268"/>
      <c r="H203" s="454"/>
      <c r="I203" s="295"/>
      <c r="J203" s="295">
        <f t="shared" si="6"/>
        <v>0</v>
      </c>
    </row>
    <row r="204" spans="1:10" s="434" customFormat="1">
      <c r="A204" s="432"/>
      <c r="B204" s="433"/>
      <c r="C204" s="435"/>
      <c r="D204" s="281"/>
      <c r="E204" s="281"/>
      <c r="F204" s="268"/>
      <c r="G204" s="268"/>
      <c r="H204" s="454"/>
      <c r="I204" s="295"/>
      <c r="J204" s="295">
        <f t="shared" si="6"/>
        <v>0</v>
      </c>
    </row>
    <row r="205" spans="1:10" ht="24.95" customHeight="1">
      <c r="A205" s="451" t="s">
        <v>96</v>
      </c>
      <c r="B205" s="286"/>
      <c r="C205" s="288" t="s">
        <v>97</v>
      </c>
      <c r="D205" s="286"/>
      <c r="E205" s="286"/>
      <c r="F205" s="286"/>
      <c r="G205" s="286"/>
      <c r="H205" s="452">
        <v>0</v>
      </c>
      <c r="I205" s="295"/>
      <c r="J205" s="453">
        <f>SUM(J206:J208)</f>
        <v>0</v>
      </c>
    </row>
    <row r="206" spans="1:10">
      <c r="A206" s="432"/>
      <c r="B206" s="384"/>
      <c r="C206" s="383"/>
      <c r="D206" s="383"/>
      <c r="E206" s="383"/>
      <c r="F206" s="384"/>
      <c r="G206" s="384"/>
      <c r="H206" s="452"/>
      <c r="I206" s="295"/>
      <c r="J206" s="295">
        <f t="shared" si="6"/>
        <v>0</v>
      </c>
    </row>
    <row r="207" spans="1:10" s="434" customFormat="1">
      <c r="A207" s="432"/>
      <c r="B207" s="433"/>
      <c r="C207" s="435"/>
      <c r="D207" s="281"/>
      <c r="E207" s="281"/>
      <c r="F207" s="268"/>
      <c r="G207" s="268"/>
      <c r="H207" s="454"/>
      <c r="I207" s="295"/>
      <c r="J207" s="295">
        <f t="shared" si="6"/>
        <v>0</v>
      </c>
    </row>
    <row r="208" spans="1:10" s="434" customFormat="1">
      <c r="A208" s="432"/>
      <c r="B208" s="433"/>
      <c r="C208" s="435"/>
      <c r="D208" s="281"/>
      <c r="E208" s="281"/>
      <c r="F208" s="268"/>
      <c r="G208" s="268"/>
      <c r="H208" s="454"/>
      <c r="I208" s="295"/>
      <c r="J208" s="295">
        <f t="shared" si="6"/>
        <v>0</v>
      </c>
    </row>
    <row r="209" spans="1:10" ht="24.95" customHeight="1">
      <c r="A209" s="451" t="s">
        <v>104</v>
      </c>
      <c r="B209" s="286"/>
      <c r="C209" s="288" t="s">
        <v>28</v>
      </c>
      <c r="D209" s="286"/>
      <c r="E209" s="286"/>
      <c r="F209" s="286"/>
      <c r="G209" s="286"/>
      <c r="H209" s="452">
        <v>0</v>
      </c>
      <c r="I209" s="295"/>
      <c r="J209" s="453">
        <f>SUM(J210:J212)</f>
        <v>0</v>
      </c>
    </row>
    <row r="210" spans="1:10">
      <c r="A210" s="432"/>
      <c r="B210" s="384"/>
      <c r="C210" s="383"/>
      <c r="D210" s="383"/>
      <c r="E210" s="383"/>
      <c r="F210" s="384"/>
      <c r="G210" s="384"/>
      <c r="H210" s="452"/>
      <c r="I210" s="295"/>
      <c r="J210" s="295">
        <f t="shared" si="6"/>
        <v>0</v>
      </c>
    </row>
    <row r="211" spans="1:10">
      <c r="A211" s="432"/>
      <c r="B211" s="384"/>
      <c r="C211" s="383"/>
      <c r="D211" s="383"/>
      <c r="E211" s="383"/>
      <c r="F211" s="384"/>
      <c r="G211" s="384"/>
      <c r="H211" s="452"/>
      <c r="I211" s="295"/>
      <c r="J211" s="295">
        <f t="shared" si="6"/>
        <v>0</v>
      </c>
    </row>
    <row r="212" spans="1:10">
      <c r="A212" s="432"/>
      <c r="B212" s="384"/>
      <c r="C212" s="383"/>
      <c r="D212" s="383"/>
      <c r="E212" s="383"/>
      <c r="F212" s="384"/>
      <c r="G212" s="384"/>
      <c r="H212" s="452"/>
      <c r="I212" s="295"/>
      <c r="J212" s="295">
        <f t="shared" si="6"/>
        <v>0</v>
      </c>
    </row>
    <row r="213" spans="1:10" ht="24.95" customHeight="1">
      <c r="A213" s="451" t="s">
        <v>39</v>
      </c>
      <c r="B213" s="286"/>
      <c r="C213" s="288" t="s">
        <v>30</v>
      </c>
      <c r="D213" s="286"/>
      <c r="E213" s="286"/>
      <c r="F213" s="286"/>
      <c r="G213" s="286"/>
      <c r="H213" s="452">
        <v>0</v>
      </c>
      <c r="I213" s="295"/>
      <c r="J213" s="295">
        <f t="shared" si="6"/>
        <v>0</v>
      </c>
    </row>
    <row r="214" spans="1:10" s="434" customFormat="1" ht="22.5">
      <c r="A214" s="432"/>
      <c r="B214" s="433"/>
      <c r="C214" s="435" t="s">
        <v>1845</v>
      </c>
      <c r="D214" s="281" t="s">
        <v>1807</v>
      </c>
      <c r="E214" s="281" t="s">
        <v>17</v>
      </c>
      <c r="F214" s="268" t="s">
        <v>139</v>
      </c>
      <c r="G214" s="268" t="s">
        <v>19</v>
      </c>
      <c r="H214" s="454">
        <v>39</v>
      </c>
      <c r="I214" s="295" t="s">
        <v>1808</v>
      </c>
      <c r="J214" s="295" t="e">
        <f t="shared" si="6"/>
        <v>#VALUE!</v>
      </c>
    </row>
    <row r="215" spans="1:10" s="434" customFormat="1">
      <c r="A215" s="432"/>
      <c r="B215" s="433"/>
      <c r="C215" s="435"/>
      <c r="D215" s="281"/>
      <c r="E215" s="281"/>
      <c r="F215" s="268"/>
      <c r="G215" s="268"/>
      <c r="H215" s="454"/>
      <c r="I215" s="295"/>
      <c r="J215" s="295">
        <f t="shared" si="6"/>
        <v>0</v>
      </c>
    </row>
    <row r="216" spans="1:10" s="434" customFormat="1">
      <c r="A216" s="432"/>
      <c r="B216" s="433"/>
      <c r="C216" s="435"/>
      <c r="D216" s="281"/>
      <c r="E216" s="281"/>
      <c r="F216" s="268"/>
      <c r="G216" s="268"/>
      <c r="H216" s="454"/>
      <c r="I216" s="295"/>
      <c r="J216" s="295">
        <f t="shared" si="6"/>
        <v>0</v>
      </c>
    </row>
    <row r="217" spans="1:10" ht="24.95" customHeight="1">
      <c r="A217" s="451" t="s">
        <v>41</v>
      </c>
      <c r="B217" s="286"/>
      <c r="C217" s="288" t="s">
        <v>35</v>
      </c>
      <c r="D217" s="286"/>
      <c r="E217" s="286"/>
      <c r="F217" s="286"/>
      <c r="G217" s="286"/>
      <c r="H217" s="452">
        <v>0</v>
      </c>
      <c r="I217" s="295"/>
      <c r="J217" s="453">
        <f>SUM(J218:J220)</f>
        <v>0</v>
      </c>
    </row>
    <row r="218" spans="1:10">
      <c r="A218" s="432"/>
      <c r="B218" s="384"/>
      <c r="C218" s="383"/>
      <c r="D218" s="383"/>
      <c r="E218" s="383"/>
      <c r="F218" s="384"/>
      <c r="G218" s="384"/>
      <c r="H218" s="452"/>
      <c r="I218" s="295"/>
      <c r="J218" s="295">
        <f t="shared" si="6"/>
        <v>0</v>
      </c>
    </row>
    <row r="219" spans="1:10">
      <c r="A219" s="432"/>
      <c r="B219" s="384"/>
      <c r="C219" s="383"/>
      <c r="D219" s="383"/>
      <c r="E219" s="383"/>
      <c r="F219" s="384"/>
      <c r="G219" s="384"/>
      <c r="H219" s="452"/>
      <c r="I219" s="295"/>
      <c r="J219" s="295">
        <f t="shared" si="6"/>
        <v>0</v>
      </c>
    </row>
    <row r="220" spans="1:10">
      <c r="A220" s="432"/>
      <c r="B220" s="384"/>
      <c r="C220" s="383"/>
      <c r="D220" s="383"/>
      <c r="E220" s="383"/>
      <c r="F220" s="384"/>
      <c r="G220" s="384"/>
      <c r="H220" s="452"/>
      <c r="I220" s="295"/>
      <c r="J220" s="295">
        <f t="shared" si="6"/>
        <v>0</v>
      </c>
    </row>
    <row r="221" spans="1:10" ht="24.95" customHeight="1">
      <c r="A221" s="451" t="s">
        <v>43</v>
      </c>
      <c r="B221" s="286"/>
      <c r="C221" s="288" t="s">
        <v>40</v>
      </c>
      <c r="D221" s="286"/>
      <c r="E221" s="286"/>
      <c r="F221" s="286"/>
      <c r="G221" s="286"/>
      <c r="H221" s="452">
        <v>0</v>
      </c>
      <c r="I221" s="295"/>
      <c r="J221" s="453">
        <f>SUM(J222:J224)</f>
        <v>0</v>
      </c>
    </row>
    <row r="222" spans="1:10">
      <c r="A222" s="432"/>
      <c r="B222" s="384"/>
      <c r="C222" s="383"/>
      <c r="D222" s="383"/>
      <c r="E222" s="383"/>
      <c r="F222" s="384"/>
      <c r="G222" s="384"/>
      <c r="H222" s="452"/>
      <c r="I222" s="295"/>
      <c r="J222" s="295">
        <f t="shared" si="6"/>
        <v>0</v>
      </c>
    </row>
    <row r="223" spans="1:10">
      <c r="A223" s="432"/>
      <c r="B223" s="384"/>
      <c r="C223" s="383"/>
      <c r="D223" s="383"/>
      <c r="E223" s="383"/>
      <c r="F223" s="384"/>
      <c r="G223" s="384"/>
      <c r="H223" s="452"/>
      <c r="I223" s="295"/>
      <c r="J223" s="295"/>
    </row>
    <row r="224" spans="1:10">
      <c r="A224" s="432"/>
      <c r="B224" s="384"/>
      <c r="C224" s="383"/>
      <c r="D224" s="383"/>
      <c r="E224" s="383"/>
      <c r="F224" s="384"/>
      <c r="G224" s="384"/>
      <c r="H224" s="452"/>
      <c r="I224" s="295"/>
      <c r="J224" s="295">
        <f t="shared" si="6"/>
        <v>0</v>
      </c>
    </row>
    <row r="225" spans="1:10" ht="24.95" customHeight="1">
      <c r="A225" s="451" t="s">
        <v>49</v>
      </c>
      <c r="B225" s="286"/>
      <c r="C225" s="288" t="s">
        <v>112</v>
      </c>
      <c r="D225" s="286"/>
      <c r="E225" s="286"/>
      <c r="F225" s="286"/>
      <c r="G225" s="286"/>
      <c r="H225" s="452">
        <v>0</v>
      </c>
      <c r="I225" s="295"/>
      <c r="J225" s="453">
        <f>SUM(J226:J228)</f>
        <v>0</v>
      </c>
    </row>
    <row r="226" spans="1:10">
      <c r="A226" s="432"/>
      <c r="B226" s="384"/>
      <c r="C226" s="383"/>
      <c r="D226" s="383"/>
      <c r="E226" s="383"/>
      <c r="F226" s="384"/>
      <c r="G226" s="384"/>
      <c r="H226" s="452"/>
      <c r="I226" s="295"/>
      <c r="J226" s="295">
        <f t="shared" si="6"/>
        <v>0</v>
      </c>
    </row>
    <row r="227" spans="1:10">
      <c r="A227" s="432"/>
      <c r="B227" s="384"/>
      <c r="C227" s="383"/>
      <c r="D227" s="383"/>
      <c r="E227" s="383"/>
      <c r="F227" s="384"/>
      <c r="G227" s="384"/>
      <c r="H227" s="452"/>
      <c r="I227" s="295"/>
      <c r="J227" s="295"/>
    </row>
    <row r="228" spans="1:10">
      <c r="A228" s="432"/>
      <c r="B228" s="384"/>
      <c r="C228" s="383"/>
      <c r="D228" s="383"/>
      <c r="E228" s="383"/>
      <c r="F228" s="384"/>
      <c r="G228" s="384"/>
      <c r="H228" s="452"/>
      <c r="I228" s="295"/>
      <c r="J228" s="295">
        <f t="shared" si="6"/>
        <v>0</v>
      </c>
    </row>
    <row r="229" spans="1:10" ht="24.95" customHeight="1">
      <c r="A229" s="451" t="s">
        <v>51</v>
      </c>
      <c r="B229" s="286"/>
      <c r="C229" s="288" t="s">
        <v>136</v>
      </c>
      <c r="D229" s="286"/>
      <c r="E229" s="286"/>
      <c r="F229" s="286"/>
      <c r="G229" s="286"/>
      <c r="H229" s="452">
        <v>0</v>
      </c>
      <c r="I229" s="295"/>
      <c r="J229" s="453">
        <f>SUM(J230:J232)</f>
        <v>0</v>
      </c>
    </row>
    <row r="230" spans="1:10">
      <c r="A230" s="432"/>
      <c r="B230" s="384"/>
      <c r="C230" s="383"/>
      <c r="D230" s="383"/>
      <c r="E230" s="383"/>
      <c r="F230" s="384"/>
      <c r="G230" s="384"/>
      <c r="H230" s="452"/>
      <c r="I230" s="295"/>
      <c r="J230" s="295">
        <f t="shared" si="6"/>
        <v>0</v>
      </c>
    </row>
    <row r="231" spans="1:10">
      <c r="A231" s="432"/>
      <c r="B231" s="384"/>
      <c r="C231" s="383"/>
      <c r="D231" s="383"/>
      <c r="E231" s="383"/>
      <c r="F231" s="384"/>
      <c r="G231" s="384"/>
      <c r="H231" s="452"/>
      <c r="I231" s="295"/>
      <c r="J231" s="295"/>
    </row>
    <row r="232" spans="1:10">
      <c r="A232" s="432"/>
      <c r="B232" s="384"/>
      <c r="C232" s="383"/>
      <c r="D232" s="383"/>
      <c r="E232" s="383"/>
      <c r="F232" s="384"/>
      <c r="G232" s="384"/>
      <c r="H232" s="452"/>
      <c r="I232" s="295"/>
      <c r="J232" s="295">
        <f t="shared" si="6"/>
        <v>0</v>
      </c>
    </row>
    <row r="233" spans="1:10" ht="24.95" customHeight="1">
      <c r="A233" s="451" t="s">
        <v>55</v>
      </c>
      <c r="B233" s="286"/>
      <c r="C233" s="288" t="s">
        <v>42</v>
      </c>
      <c r="D233" s="286"/>
      <c r="E233" s="286"/>
      <c r="F233" s="286"/>
      <c r="G233" s="286"/>
      <c r="H233" s="452">
        <v>0</v>
      </c>
      <c r="I233" s="295"/>
      <c r="J233" s="453">
        <f>SUM(J234:J236)</f>
        <v>0</v>
      </c>
    </row>
    <row r="234" spans="1:10">
      <c r="A234" s="432"/>
      <c r="B234" s="384"/>
      <c r="C234" s="383"/>
      <c r="D234" s="383"/>
      <c r="E234" s="383"/>
      <c r="F234" s="384"/>
      <c r="G234" s="384"/>
      <c r="H234" s="452"/>
      <c r="I234" s="295"/>
      <c r="J234" s="295">
        <f t="shared" si="6"/>
        <v>0</v>
      </c>
    </row>
    <row r="235" spans="1:10">
      <c r="A235" s="432"/>
      <c r="B235" s="384"/>
      <c r="C235" s="383"/>
      <c r="D235" s="383"/>
      <c r="E235" s="383"/>
      <c r="F235" s="384"/>
      <c r="G235" s="384"/>
      <c r="H235" s="452"/>
      <c r="I235" s="295"/>
      <c r="J235" s="295"/>
    </row>
    <row r="236" spans="1:10">
      <c r="A236" s="432"/>
      <c r="B236" s="384"/>
      <c r="C236" s="383"/>
      <c r="D236" s="383"/>
      <c r="E236" s="383"/>
      <c r="F236" s="384"/>
      <c r="G236" s="384"/>
      <c r="H236" s="452"/>
      <c r="I236" s="295"/>
      <c r="J236" s="295">
        <f t="shared" si="6"/>
        <v>0</v>
      </c>
    </row>
    <row r="237" spans="1:10" ht="24.95" customHeight="1">
      <c r="A237" s="451" t="s">
        <v>57</v>
      </c>
      <c r="B237" s="286"/>
      <c r="C237" s="288" t="s">
        <v>44</v>
      </c>
      <c r="D237" s="286"/>
      <c r="E237" s="286"/>
      <c r="F237" s="286"/>
      <c r="G237" s="286"/>
      <c r="H237" s="452">
        <v>0</v>
      </c>
      <c r="I237" s="295"/>
      <c r="J237" s="453" t="e">
        <f>SUM(J238:J240)</f>
        <v>#VALUE!</v>
      </c>
    </row>
    <row r="238" spans="1:10" s="434" customFormat="1" ht="24">
      <c r="A238" s="432"/>
      <c r="B238" s="433"/>
      <c r="C238" s="413" t="s">
        <v>1846</v>
      </c>
      <c r="D238" s="413" t="s">
        <v>413</v>
      </c>
      <c r="E238" s="413" t="s">
        <v>17</v>
      </c>
      <c r="F238" s="473">
        <v>3</v>
      </c>
      <c r="G238" s="457" t="s">
        <v>1041</v>
      </c>
      <c r="H238" s="454">
        <v>25</v>
      </c>
      <c r="I238" s="295" t="s">
        <v>1802</v>
      </c>
      <c r="J238" s="295" t="e">
        <f t="shared" ref="J238:J292" si="7">H238*I238</f>
        <v>#VALUE!</v>
      </c>
    </row>
    <row r="239" spans="1:10" s="434" customFormat="1" ht="22.5">
      <c r="A239" s="432"/>
      <c r="B239" s="433"/>
      <c r="C239" s="435" t="s">
        <v>870</v>
      </c>
      <c r="D239" s="67"/>
      <c r="E239" s="281"/>
      <c r="F239" s="268"/>
      <c r="G239" s="268" t="s">
        <v>19</v>
      </c>
      <c r="H239" s="454">
        <v>14</v>
      </c>
      <c r="I239" s="295">
        <v>10</v>
      </c>
      <c r="J239" s="295">
        <f t="shared" si="7"/>
        <v>140</v>
      </c>
    </row>
    <row r="240" spans="1:10" s="434" customFormat="1">
      <c r="A240" s="432"/>
      <c r="B240" s="433"/>
      <c r="C240" s="435"/>
      <c r="D240" s="281"/>
      <c r="E240" s="281"/>
      <c r="F240" s="268"/>
      <c r="G240" s="268"/>
      <c r="H240" s="454"/>
      <c r="I240" s="295"/>
      <c r="J240" s="295">
        <f t="shared" si="7"/>
        <v>0</v>
      </c>
    </row>
    <row r="241" spans="1:10" ht="24.95" customHeight="1">
      <c r="A241" s="451" t="s">
        <v>59</v>
      </c>
      <c r="B241" s="286"/>
      <c r="C241" s="288" t="s">
        <v>50</v>
      </c>
      <c r="D241" s="286"/>
      <c r="E241" s="286"/>
      <c r="F241" s="286"/>
      <c r="G241" s="286"/>
      <c r="H241" s="452">
        <v>0</v>
      </c>
      <c r="I241" s="295"/>
      <c r="J241" s="453">
        <f>SUM(J242:J244)</f>
        <v>0</v>
      </c>
    </row>
    <row r="242" spans="1:10">
      <c r="A242" s="432"/>
      <c r="B242" s="384"/>
      <c r="C242" s="383"/>
      <c r="D242" s="383"/>
      <c r="E242" s="383"/>
      <c r="F242" s="384"/>
      <c r="G242" s="384"/>
      <c r="H242" s="452"/>
      <c r="I242" s="295"/>
      <c r="J242" s="295">
        <f t="shared" si="7"/>
        <v>0</v>
      </c>
    </row>
    <row r="243" spans="1:10">
      <c r="A243" s="432"/>
      <c r="B243" s="384"/>
      <c r="C243" s="383"/>
      <c r="D243" s="383"/>
      <c r="E243" s="383"/>
      <c r="F243" s="384"/>
      <c r="G243" s="384"/>
      <c r="H243" s="452"/>
      <c r="I243" s="295"/>
      <c r="J243" s="295">
        <f t="shared" si="7"/>
        <v>0</v>
      </c>
    </row>
    <row r="244" spans="1:10">
      <c r="A244" s="432"/>
      <c r="B244" s="384"/>
      <c r="C244" s="383"/>
      <c r="D244" s="383"/>
      <c r="E244" s="383"/>
      <c r="F244" s="384"/>
      <c r="G244" s="384"/>
      <c r="H244" s="452"/>
      <c r="I244" s="295"/>
      <c r="J244" s="295">
        <f t="shared" si="7"/>
        <v>0</v>
      </c>
    </row>
    <row r="245" spans="1:10" ht="24.95" customHeight="1">
      <c r="A245" s="451" t="s">
        <v>64</v>
      </c>
      <c r="B245" s="286"/>
      <c r="C245" s="288" t="s">
        <v>52</v>
      </c>
      <c r="D245" s="286"/>
      <c r="E245" s="286"/>
      <c r="F245" s="286"/>
      <c r="G245" s="286"/>
      <c r="H245" s="452">
        <v>0</v>
      </c>
      <c r="I245" s="295"/>
      <c r="J245" s="453" t="e">
        <f>SUM(J246:J248)</f>
        <v>#VALUE!</v>
      </c>
    </row>
    <row r="246" spans="1:10" s="434" customFormat="1" ht="24">
      <c r="A246" s="432"/>
      <c r="B246" s="433"/>
      <c r="C246" s="474" t="s">
        <v>140</v>
      </c>
      <c r="D246" s="474" t="s">
        <v>141</v>
      </c>
      <c r="E246" s="474" t="s">
        <v>17</v>
      </c>
      <c r="F246" s="268" t="s">
        <v>139</v>
      </c>
      <c r="G246" s="268" t="s">
        <v>1041</v>
      </c>
      <c r="H246" s="454">
        <v>25</v>
      </c>
      <c r="I246" s="295" t="s">
        <v>1802</v>
      </c>
      <c r="J246" s="295" t="e">
        <f t="shared" si="7"/>
        <v>#VALUE!</v>
      </c>
    </row>
    <row r="247" spans="1:10" s="434" customFormat="1">
      <c r="A247" s="432"/>
      <c r="B247" s="433"/>
      <c r="C247" s="67" t="s">
        <v>872</v>
      </c>
      <c r="D247" s="67" t="s">
        <v>717</v>
      </c>
      <c r="E247" s="281" t="s">
        <v>17</v>
      </c>
      <c r="F247" s="268" t="s">
        <v>139</v>
      </c>
      <c r="G247" s="268" t="s">
        <v>19</v>
      </c>
      <c r="H247" s="454">
        <v>14</v>
      </c>
      <c r="I247" s="295" t="s">
        <v>1814</v>
      </c>
      <c r="J247" s="295" t="e">
        <f t="shared" si="7"/>
        <v>#VALUE!</v>
      </c>
    </row>
    <row r="248" spans="1:10" s="434" customFormat="1">
      <c r="A248" s="432"/>
      <c r="B248" s="433"/>
      <c r="H248" s="475"/>
      <c r="J248" s="295">
        <f>H252*I252</f>
        <v>0</v>
      </c>
    </row>
    <row r="249" spans="1:10" ht="24.95" customHeight="1">
      <c r="A249" s="451" t="s">
        <v>69</v>
      </c>
      <c r="B249" s="286"/>
      <c r="C249" s="288" t="s">
        <v>56</v>
      </c>
      <c r="D249" s="286"/>
      <c r="E249" s="286"/>
      <c r="F249" s="286"/>
      <c r="G249" s="286"/>
      <c r="H249" s="452">
        <v>0</v>
      </c>
      <c r="I249" s="295"/>
      <c r="J249" s="453" t="e">
        <f>SUM(J252)</f>
        <v>#REF!</v>
      </c>
    </row>
    <row r="250" spans="1:10" ht="22.5" customHeight="1">
      <c r="A250" s="451"/>
      <c r="B250" s="286"/>
      <c r="J250" s="453"/>
    </row>
    <row r="251" spans="1:10" ht="10.15" customHeight="1">
      <c r="A251" s="451"/>
      <c r="B251" s="286"/>
      <c r="J251" s="453"/>
    </row>
    <row r="252" spans="1:10">
      <c r="A252" s="432"/>
      <c r="B252" s="384"/>
      <c r="C252" s="67"/>
      <c r="D252" s="67"/>
      <c r="E252" s="281"/>
      <c r="F252" s="268"/>
      <c r="G252" s="268"/>
      <c r="H252" s="454"/>
      <c r="I252" s="295"/>
      <c r="J252" s="295" t="e">
        <f>#REF!*#REF!</f>
        <v>#REF!</v>
      </c>
    </row>
    <row r="253" spans="1:10" ht="24.95" customHeight="1">
      <c r="A253" s="451" t="s">
        <v>71</v>
      </c>
      <c r="B253" s="286"/>
      <c r="C253" s="288" t="s">
        <v>58</v>
      </c>
      <c r="D253" s="286"/>
      <c r="E253" s="286"/>
      <c r="F253" s="286"/>
      <c r="G253" s="286"/>
      <c r="H253" s="452">
        <v>0</v>
      </c>
      <c r="I253" s="295"/>
      <c r="J253" s="453">
        <f>SUM(J256)</f>
        <v>0</v>
      </c>
    </row>
    <row r="254" spans="1:10" ht="10.9" customHeight="1">
      <c r="A254" s="451"/>
      <c r="B254" s="286"/>
      <c r="C254" s="288"/>
      <c r="D254" s="286"/>
      <c r="E254" s="286"/>
      <c r="F254" s="286"/>
      <c r="G254" s="286"/>
      <c r="H254" s="452"/>
      <c r="I254" s="295"/>
      <c r="J254" s="453"/>
    </row>
    <row r="255" spans="1:10" ht="10.15" customHeight="1">
      <c r="A255" s="451"/>
      <c r="B255" s="286"/>
      <c r="C255" s="288"/>
      <c r="D255" s="286"/>
      <c r="E255" s="286"/>
      <c r="F255" s="286"/>
      <c r="G255" s="286"/>
      <c r="H255" s="452"/>
      <c r="I255" s="295"/>
      <c r="J255" s="453"/>
    </row>
    <row r="256" spans="1:10" s="434" customFormat="1">
      <c r="A256" s="432"/>
      <c r="B256" s="433"/>
      <c r="C256" s="435"/>
      <c r="D256" s="281"/>
      <c r="E256" s="281"/>
      <c r="F256" s="268"/>
      <c r="G256" s="268"/>
      <c r="H256" s="454"/>
      <c r="I256" s="295"/>
      <c r="J256" s="295">
        <f t="shared" si="7"/>
        <v>0</v>
      </c>
    </row>
    <row r="257" spans="1:10" ht="24.95" customHeight="1">
      <c r="A257" s="451" t="s">
        <v>73</v>
      </c>
      <c r="B257" s="286"/>
      <c r="C257" s="288" t="s">
        <v>60</v>
      </c>
      <c r="D257" s="286"/>
      <c r="E257" s="286"/>
      <c r="F257" s="286"/>
      <c r="G257" s="286"/>
      <c r="H257" s="452">
        <v>0</v>
      </c>
      <c r="I257" s="295"/>
      <c r="J257" s="453" t="e">
        <f>SUM(J260)</f>
        <v>#VALUE!</v>
      </c>
    </row>
    <row r="258" spans="1:10" ht="12">
      <c r="C258" s="459" t="s">
        <v>1817</v>
      </c>
      <c r="E258" s="459"/>
      <c r="F258" s="478">
        <v>3</v>
      </c>
      <c r="G258" s="311" t="s">
        <v>19</v>
      </c>
      <c r="H258" s="442">
        <v>41</v>
      </c>
      <c r="I258" s="313" t="s">
        <v>1818</v>
      </c>
    </row>
    <row r="259" spans="1:10" ht="10.15" customHeight="1">
      <c r="A259" s="451"/>
      <c r="B259" s="286"/>
      <c r="C259" s="67"/>
      <c r="D259" s="281"/>
      <c r="E259" s="281"/>
      <c r="F259" s="268"/>
      <c r="G259" s="268"/>
      <c r="H259" s="454"/>
      <c r="I259" s="295"/>
      <c r="J259" s="453"/>
    </row>
    <row r="260" spans="1:10" s="434" customFormat="1" ht="12">
      <c r="A260" s="432"/>
      <c r="B260" s="433"/>
      <c r="C260" s="459" t="s">
        <v>1058</v>
      </c>
      <c r="D260" s="281"/>
      <c r="E260" s="459" t="s">
        <v>63</v>
      </c>
      <c r="F260" s="268" t="s">
        <v>139</v>
      </c>
      <c r="G260" s="268" t="s">
        <v>1041</v>
      </c>
      <c r="H260" s="454">
        <v>41</v>
      </c>
      <c r="I260" s="295" t="s">
        <v>1808</v>
      </c>
      <c r="J260" s="295" t="e">
        <f t="shared" si="7"/>
        <v>#VALUE!</v>
      </c>
    </row>
    <row r="261" spans="1:10" ht="24.95" customHeight="1">
      <c r="A261" s="451" t="s">
        <v>75</v>
      </c>
      <c r="B261" s="286"/>
      <c r="C261" s="288" t="s">
        <v>65</v>
      </c>
      <c r="D261" s="286"/>
      <c r="E261" s="286"/>
      <c r="F261" s="286"/>
      <c r="G261" s="286"/>
      <c r="H261" s="452">
        <v>0</v>
      </c>
      <c r="I261" s="295"/>
      <c r="J261" s="453" t="e">
        <f>SUM(J262:J264)</f>
        <v>#VALUE!</v>
      </c>
    </row>
    <row r="262" spans="1:10" s="434" customFormat="1" ht="22.5">
      <c r="A262" s="432"/>
      <c r="B262" s="433"/>
      <c r="C262" s="435" t="s">
        <v>1847</v>
      </c>
      <c r="D262" s="281"/>
      <c r="E262" s="281" t="s">
        <v>215</v>
      </c>
      <c r="F262" s="268" t="s">
        <v>139</v>
      </c>
      <c r="G262" s="268" t="s">
        <v>427</v>
      </c>
      <c r="H262" s="454">
        <v>40</v>
      </c>
      <c r="I262" s="295" t="s">
        <v>1848</v>
      </c>
      <c r="J262" s="295" t="e">
        <f t="shared" si="7"/>
        <v>#VALUE!</v>
      </c>
    </row>
    <row r="263" spans="1:10" s="434" customFormat="1">
      <c r="A263" s="432"/>
      <c r="B263" s="433"/>
      <c r="C263" s="435"/>
      <c r="D263" s="281"/>
      <c r="E263" s="281"/>
      <c r="F263" s="268"/>
      <c r="G263" s="268"/>
      <c r="H263" s="454"/>
      <c r="I263" s="295"/>
      <c r="J263" s="295"/>
    </row>
    <row r="264" spans="1:10" s="434" customFormat="1">
      <c r="A264" s="432"/>
      <c r="B264" s="433"/>
      <c r="C264" s="435"/>
      <c r="D264" s="281"/>
      <c r="E264" s="281"/>
      <c r="F264" s="268"/>
      <c r="G264" s="268"/>
      <c r="H264" s="454"/>
      <c r="I264" s="295"/>
      <c r="J264" s="295">
        <f t="shared" si="7"/>
        <v>0</v>
      </c>
    </row>
    <row r="265" spans="1:10" ht="24.95" customHeight="1">
      <c r="A265" s="451" t="s">
        <v>77</v>
      </c>
      <c r="B265" s="286"/>
      <c r="C265" s="288" t="s">
        <v>87</v>
      </c>
      <c r="D265" s="286"/>
      <c r="E265" s="286"/>
      <c r="F265" s="286"/>
      <c r="G265" s="286"/>
      <c r="H265" s="452">
        <v>0</v>
      </c>
      <c r="I265" s="295"/>
      <c r="J265" s="453" t="e">
        <f>SUM(J266:J268)</f>
        <v>#VALUE!</v>
      </c>
    </row>
    <row r="266" spans="1:10">
      <c r="A266" s="432"/>
      <c r="B266" s="384"/>
      <c r="C266" s="67" t="s">
        <v>991</v>
      </c>
      <c r="D266" s="67" t="s">
        <v>89</v>
      </c>
      <c r="E266" s="383" t="s">
        <v>17</v>
      </c>
      <c r="F266" s="384">
        <v>3</v>
      </c>
      <c r="G266" s="384" t="s">
        <v>19</v>
      </c>
      <c r="H266" s="452">
        <v>38</v>
      </c>
      <c r="I266" s="295" t="s">
        <v>1821</v>
      </c>
      <c r="J266" s="295" t="e">
        <f t="shared" si="7"/>
        <v>#VALUE!</v>
      </c>
    </row>
    <row r="267" spans="1:10" s="434" customFormat="1">
      <c r="A267" s="432"/>
      <c r="B267" s="433"/>
      <c r="C267" s="435"/>
      <c r="D267" s="281"/>
      <c r="E267" s="281"/>
      <c r="F267" s="268"/>
      <c r="G267" s="268"/>
      <c r="H267" s="454"/>
      <c r="I267" s="295"/>
      <c r="J267" s="295">
        <f t="shared" si="7"/>
        <v>0</v>
      </c>
    </row>
    <row r="268" spans="1:10" s="434" customFormat="1">
      <c r="A268" s="432"/>
      <c r="B268" s="433"/>
      <c r="C268" s="435"/>
      <c r="D268" s="281"/>
      <c r="E268" s="281"/>
      <c r="F268" s="268"/>
      <c r="G268" s="268"/>
      <c r="H268" s="454"/>
      <c r="I268" s="295"/>
      <c r="J268" s="295">
        <f t="shared" si="7"/>
        <v>0</v>
      </c>
    </row>
    <row r="269" spans="1:10" ht="24.95" customHeight="1">
      <c r="A269" s="451" t="s">
        <v>79</v>
      </c>
      <c r="B269" s="286"/>
      <c r="C269" s="288" t="s">
        <v>72</v>
      </c>
      <c r="D269" s="286"/>
      <c r="E269" s="286"/>
      <c r="F269" s="286"/>
      <c r="G269" s="286"/>
      <c r="H269" s="452">
        <v>0</v>
      </c>
      <c r="I269" s="295"/>
      <c r="J269" s="453">
        <f>SUM(J270:J272)</f>
        <v>0</v>
      </c>
    </row>
    <row r="270" spans="1:10" s="434" customFormat="1">
      <c r="A270" s="432"/>
      <c r="B270" s="384"/>
      <c r="C270" s="435"/>
      <c r="D270" s="281"/>
      <c r="E270" s="281"/>
      <c r="F270" s="268"/>
      <c r="G270" s="268"/>
      <c r="H270" s="454"/>
      <c r="I270" s="295"/>
      <c r="J270" s="295">
        <f t="shared" si="7"/>
        <v>0</v>
      </c>
    </row>
    <row r="271" spans="1:10">
      <c r="A271" s="432"/>
      <c r="B271" s="384"/>
      <c r="C271" s="383"/>
      <c r="D271" s="383"/>
      <c r="E271" s="383"/>
      <c r="F271" s="384"/>
      <c r="G271" s="384"/>
      <c r="H271" s="452"/>
      <c r="I271" s="295"/>
      <c r="J271" s="295">
        <f t="shared" si="7"/>
        <v>0</v>
      </c>
    </row>
    <row r="272" spans="1:10" s="434" customFormat="1">
      <c r="A272" s="432"/>
      <c r="B272" s="384"/>
      <c r="C272" s="281"/>
      <c r="D272" s="281"/>
      <c r="E272" s="281"/>
      <c r="F272" s="268"/>
      <c r="G272" s="268"/>
      <c r="H272" s="454"/>
      <c r="I272" s="295"/>
      <c r="J272" s="295">
        <f t="shared" si="7"/>
        <v>0</v>
      </c>
    </row>
    <row r="273" spans="1:10" ht="24.95" customHeight="1">
      <c r="A273" s="451" t="s">
        <v>81</v>
      </c>
      <c r="B273" s="286"/>
      <c r="C273" s="288" t="s">
        <v>74</v>
      </c>
      <c r="D273" s="286"/>
      <c r="E273" s="286"/>
      <c r="F273" s="286"/>
      <c r="G273" s="286"/>
      <c r="H273" s="452">
        <v>0</v>
      </c>
      <c r="I273" s="295"/>
      <c r="J273" s="453">
        <f>SUM(J274:J276)</f>
        <v>0</v>
      </c>
    </row>
    <row r="274" spans="1:10" s="434" customFormat="1">
      <c r="A274" s="432"/>
      <c r="B274" s="433"/>
      <c r="C274" s="435"/>
      <c r="D274" s="281"/>
      <c r="E274" s="281"/>
      <c r="F274" s="268"/>
      <c r="G274" s="268"/>
      <c r="H274" s="454"/>
      <c r="I274" s="295"/>
      <c r="J274" s="295">
        <f t="shared" si="7"/>
        <v>0</v>
      </c>
    </row>
    <row r="275" spans="1:10" s="434" customFormat="1">
      <c r="A275" s="432"/>
      <c r="B275" s="433"/>
      <c r="C275" s="435"/>
      <c r="D275" s="281"/>
      <c r="E275" s="281"/>
      <c r="F275" s="268"/>
      <c r="G275" s="268"/>
      <c r="H275" s="454"/>
      <c r="I275" s="295"/>
      <c r="J275" s="295">
        <f t="shared" si="7"/>
        <v>0</v>
      </c>
    </row>
    <row r="276" spans="1:10" s="434" customFormat="1">
      <c r="A276" s="432"/>
      <c r="B276" s="433"/>
      <c r="C276" s="435"/>
      <c r="D276" s="281"/>
      <c r="E276" s="281"/>
      <c r="F276" s="268"/>
      <c r="G276" s="268"/>
      <c r="H276" s="454"/>
      <c r="I276" s="295"/>
      <c r="J276" s="295">
        <f t="shared" si="7"/>
        <v>0</v>
      </c>
    </row>
    <row r="277" spans="1:10" ht="24.95" customHeight="1">
      <c r="A277" s="451" t="s">
        <v>83</v>
      </c>
      <c r="B277" s="286"/>
      <c r="C277" s="288" t="s">
        <v>76</v>
      </c>
      <c r="D277" s="286"/>
      <c r="E277" s="286"/>
      <c r="F277" s="286"/>
      <c r="G277" s="286"/>
      <c r="H277" s="452">
        <v>0</v>
      </c>
      <c r="I277" s="295"/>
      <c r="J277" s="453">
        <f>SUM(J280)</f>
        <v>0</v>
      </c>
    </row>
    <row r="278" spans="1:10" ht="10.9" customHeight="1">
      <c r="A278" s="288"/>
      <c r="B278" s="286"/>
      <c r="C278" s="286"/>
      <c r="D278" s="286"/>
      <c r="E278" s="286"/>
      <c r="F278" s="286"/>
      <c r="G278" s="286"/>
      <c r="H278" s="452"/>
      <c r="I278" s="295"/>
      <c r="J278" s="453"/>
    </row>
    <row r="279" spans="1:10" ht="11.45" customHeight="1">
      <c r="A279" s="288"/>
      <c r="B279" s="286"/>
      <c r="C279" s="286"/>
      <c r="D279" s="286"/>
      <c r="E279" s="286"/>
      <c r="F279" s="286"/>
      <c r="G279" s="286"/>
      <c r="H279" s="452"/>
      <c r="I279" s="295"/>
      <c r="J279" s="453"/>
    </row>
    <row r="280" spans="1:10">
      <c r="A280" s="432"/>
      <c r="B280" s="384"/>
      <c r="C280" s="383"/>
      <c r="D280" s="383"/>
      <c r="E280" s="383"/>
      <c r="F280" s="384"/>
      <c r="G280" s="384"/>
      <c r="H280" s="452"/>
      <c r="I280" s="295"/>
      <c r="J280" s="295">
        <f t="shared" si="7"/>
        <v>0</v>
      </c>
    </row>
    <row r="281" spans="1:10" ht="24.95" customHeight="1">
      <c r="A281" s="451" t="s">
        <v>85</v>
      </c>
      <c r="B281" s="286"/>
      <c r="C281" s="288" t="s">
        <v>78</v>
      </c>
      <c r="D281" s="286"/>
      <c r="E281" s="286"/>
      <c r="F281" s="286"/>
      <c r="G281" s="286"/>
      <c r="H281" s="452">
        <v>0</v>
      </c>
      <c r="I281" s="295"/>
      <c r="J281" s="453">
        <f>SUM(J282:J284)</f>
        <v>0</v>
      </c>
    </row>
    <row r="282" spans="1:10">
      <c r="A282" s="432"/>
      <c r="B282" s="384"/>
      <c r="C282" s="383"/>
      <c r="D282" s="383"/>
      <c r="E282" s="383"/>
      <c r="F282" s="384"/>
      <c r="G282" s="384"/>
      <c r="H282" s="452"/>
      <c r="I282" s="295"/>
      <c r="J282" s="295">
        <f t="shared" si="7"/>
        <v>0</v>
      </c>
    </row>
    <row r="283" spans="1:10" s="434" customFormat="1">
      <c r="A283" s="432"/>
      <c r="B283" s="433"/>
      <c r="C283" s="281"/>
      <c r="D283" s="281"/>
      <c r="E283" s="281"/>
      <c r="F283" s="268"/>
      <c r="G283" s="268"/>
      <c r="H283" s="454"/>
      <c r="I283" s="295"/>
      <c r="J283" s="295">
        <f t="shared" si="7"/>
        <v>0</v>
      </c>
    </row>
    <row r="284" spans="1:10" s="434" customFormat="1">
      <c r="A284" s="432"/>
      <c r="B284" s="433"/>
      <c r="C284" s="281"/>
      <c r="D284" s="281"/>
      <c r="E284" s="281"/>
      <c r="F284" s="268"/>
      <c r="G284" s="268"/>
      <c r="H284" s="454"/>
      <c r="I284" s="295"/>
      <c r="J284" s="295">
        <f t="shared" si="7"/>
        <v>0</v>
      </c>
    </row>
    <row r="285" spans="1:10" ht="24.95" customHeight="1">
      <c r="A285" s="451" t="s">
        <v>126</v>
      </c>
      <c r="B285" s="286"/>
      <c r="C285" s="288" t="s">
        <v>80</v>
      </c>
      <c r="D285" s="286"/>
      <c r="E285" s="286"/>
      <c r="F285" s="286"/>
      <c r="G285" s="286"/>
      <c r="H285" s="452">
        <v>0</v>
      </c>
      <c r="I285" s="295"/>
      <c r="J285" s="453">
        <f>SUM(J288)</f>
        <v>0</v>
      </c>
    </row>
    <row r="286" spans="1:10" ht="10.9" customHeight="1">
      <c r="A286" s="451"/>
      <c r="B286" s="286"/>
      <c r="C286" s="288"/>
      <c r="D286" s="286"/>
      <c r="E286" s="286"/>
      <c r="F286" s="286"/>
      <c r="G286" s="286"/>
      <c r="H286" s="452"/>
      <c r="I286" s="295"/>
      <c r="J286" s="453"/>
    </row>
    <row r="287" spans="1:10" ht="11.45" customHeight="1">
      <c r="A287" s="451"/>
      <c r="B287" s="286"/>
      <c r="C287" s="288"/>
      <c r="D287" s="286"/>
      <c r="E287" s="286"/>
      <c r="F287" s="286"/>
      <c r="G287" s="286"/>
      <c r="H287" s="452"/>
      <c r="I287" s="295"/>
      <c r="J287" s="453"/>
    </row>
    <row r="288" spans="1:10" ht="10.15" customHeight="1">
      <c r="A288" s="432"/>
      <c r="B288" s="384"/>
      <c r="C288" s="383"/>
      <c r="D288" s="383"/>
      <c r="E288" s="383"/>
      <c r="F288" s="384"/>
      <c r="G288" s="384"/>
      <c r="H288" s="452"/>
      <c r="I288" s="295"/>
      <c r="J288" s="295">
        <f t="shared" si="7"/>
        <v>0</v>
      </c>
    </row>
    <row r="289" spans="1:10" ht="24.95" customHeight="1">
      <c r="A289" s="451" t="s">
        <v>127</v>
      </c>
      <c r="B289" s="286"/>
      <c r="C289" s="288" t="s">
        <v>82</v>
      </c>
      <c r="D289" s="286"/>
      <c r="E289" s="286"/>
      <c r="F289" s="286"/>
      <c r="G289" s="286"/>
      <c r="H289" s="452">
        <v>0</v>
      </c>
      <c r="I289" s="295"/>
      <c r="J289" s="453">
        <f>SUM(J290:J292)</f>
        <v>0</v>
      </c>
    </row>
    <row r="290" spans="1:10">
      <c r="A290" s="432"/>
      <c r="B290" s="384"/>
      <c r="C290" s="383"/>
      <c r="D290" s="383"/>
      <c r="E290" s="383"/>
      <c r="F290" s="384"/>
      <c r="G290" s="384"/>
      <c r="H290" s="452"/>
      <c r="I290" s="295"/>
      <c r="J290" s="295">
        <f t="shared" si="7"/>
        <v>0</v>
      </c>
    </row>
    <row r="291" spans="1:10">
      <c r="A291" s="432"/>
      <c r="B291" s="384"/>
      <c r="C291" s="383"/>
      <c r="D291" s="383"/>
      <c r="E291" s="383"/>
      <c r="F291" s="384"/>
      <c r="G291" s="384"/>
      <c r="H291" s="452"/>
      <c r="I291" s="295"/>
      <c r="J291" s="295">
        <f t="shared" si="7"/>
        <v>0</v>
      </c>
    </row>
    <row r="292" spans="1:10" s="434" customFormat="1">
      <c r="A292" s="432"/>
      <c r="B292" s="433"/>
      <c r="C292" s="281"/>
      <c r="D292" s="281"/>
      <c r="E292" s="281"/>
      <c r="F292" s="268"/>
      <c r="G292" s="268"/>
      <c r="H292" s="454"/>
      <c r="I292" s="295"/>
      <c r="J292" s="295">
        <f t="shared" si="7"/>
        <v>0</v>
      </c>
    </row>
    <row r="293" spans="1:10" ht="24.95" customHeight="1">
      <c r="A293" s="451" t="s">
        <v>128</v>
      </c>
      <c r="B293" s="286"/>
      <c r="C293" s="288" t="s">
        <v>84</v>
      </c>
      <c r="D293" s="286"/>
      <c r="E293" s="286"/>
      <c r="F293" s="286"/>
      <c r="G293" s="286"/>
      <c r="H293" s="452">
        <v>0</v>
      </c>
      <c r="I293" s="295"/>
      <c r="J293" s="453">
        <f>SUM(J294:J296)</f>
        <v>0</v>
      </c>
    </row>
    <row r="294" spans="1:10" s="434" customFormat="1" ht="10.9" customHeight="1">
      <c r="A294" s="432"/>
      <c r="B294" s="433"/>
      <c r="C294" s="281"/>
      <c r="D294" s="281"/>
      <c r="E294" s="281"/>
      <c r="F294" s="268"/>
      <c r="G294" s="268"/>
      <c r="H294" s="454"/>
      <c r="I294" s="295"/>
      <c r="J294" s="295">
        <f t="shared" ref="J294:J357" si="8">H294*I294</f>
        <v>0</v>
      </c>
    </row>
    <row r="295" spans="1:10" s="434" customFormat="1" ht="10.15" customHeight="1">
      <c r="A295" s="432"/>
      <c r="B295" s="433"/>
      <c r="C295" s="281"/>
      <c r="D295" s="281"/>
      <c r="E295" s="281"/>
      <c r="F295" s="268"/>
      <c r="G295" s="268"/>
      <c r="H295" s="454"/>
      <c r="I295" s="295"/>
      <c r="J295" s="295">
        <f t="shared" si="8"/>
        <v>0</v>
      </c>
    </row>
    <row r="296" spans="1:10" s="434" customFormat="1" ht="10.9" customHeight="1">
      <c r="A296" s="432"/>
      <c r="B296" s="433"/>
      <c r="C296" s="281"/>
      <c r="D296" s="281"/>
      <c r="E296" s="281"/>
      <c r="F296" s="268"/>
      <c r="G296" s="268"/>
      <c r="H296" s="454"/>
      <c r="I296" s="295"/>
      <c r="J296" s="295">
        <f t="shared" si="8"/>
        <v>0</v>
      </c>
    </row>
    <row r="297" spans="1:10" ht="24.95" customHeight="1">
      <c r="A297" s="451" t="s">
        <v>146</v>
      </c>
      <c r="B297" s="286"/>
      <c r="C297" s="288" t="s">
        <v>86</v>
      </c>
      <c r="D297" s="286"/>
      <c r="E297" s="286"/>
      <c r="F297" s="286"/>
      <c r="G297" s="286"/>
      <c r="H297" s="452">
        <v>0</v>
      </c>
      <c r="I297" s="295"/>
      <c r="J297" s="453">
        <f>SUM(J298:J300)</f>
        <v>0</v>
      </c>
    </row>
    <row r="298" spans="1:10">
      <c r="A298" s="432"/>
      <c r="B298" s="384"/>
      <c r="C298" s="383"/>
      <c r="D298" s="383"/>
      <c r="E298" s="383"/>
      <c r="F298" s="384"/>
      <c r="G298" s="384"/>
      <c r="H298" s="452"/>
      <c r="I298" s="295"/>
      <c r="J298" s="295">
        <f t="shared" si="8"/>
        <v>0</v>
      </c>
    </row>
    <row r="299" spans="1:10" s="434" customFormat="1">
      <c r="A299" s="432"/>
      <c r="B299" s="433"/>
      <c r="C299" s="435"/>
      <c r="D299" s="281"/>
      <c r="E299" s="281"/>
      <c r="F299" s="268"/>
      <c r="G299" s="268"/>
      <c r="H299" s="454"/>
      <c r="I299" s="295"/>
      <c r="J299" s="295">
        <f t="shared" si="8"/>
        <v>0</v>
      </c>
    </row>
    <row r="300" spans="1:10" s="434" customFormat="1">
      <c r="A300" s="432"/>
      <c r="B300" s="433"/>
      <c r="C300" s="435"/>
      <c r="D300" s="281"/>
      <c r="E300" s="281"/>
      <c r="F300" s="268"/>
      <c r="G300" s="268"/>
      <c r="H300" s="454"/>
      <c r="I300" s="295"/>
      <c r="J300" s="295">
        <f t="shared" si="8"/>
        <v>0</v>
      </c>
    </row>
    <row r="301" spans="1:10" s="434" customFormat="1" ht="15.75">
      <c r="A301" s="460" t="s">
        <v>91</v>
      </c>
      <c r="B301" s="461"/>
      <c r="C301" s="462"/>
      <c r="D301" s="463"/>
      <c r="E301" s="463"/>
      <c r="F301" s="464"/>
      <c r="G301" s="464"/>
      <c r="H301" s="465"/>
      <c r="I301" s="466"/>
      <c r="J301" s="295"/>
    </row>
    <row r="302" spans="1:10" ht="24.95" customHeight="1">
      <c r="A302" s="446" t="s">
        <v>149</v>
      </c>
      <c r="B302" s="447"/>
      <c r="C302" s="448"/>
      <c r="D302" s="448"/>
      <c r="E302" s="448"/>
      <c r="F302" s="448"/>
      <c r="G302" s="448"/>
      <c r="H302" s="449"/>
      <c r="I302" s="450"/>
      <c r="J302" s="295"/>
    </row>
    <row r="303" spans="1:10" ht="24.95" customHeight="1">
      <c r="A303" s="451" t="s">
        <v>13</v>
      </c>
      <c r="B303" s="286"/>
      <c r="C303" s="288" t="s">
        <v>93</v>
      </c>
      <c r="D303" s="286"/>
      <c r="E303" s="286"/>
      <c r="F303" s="286"/>
      <c r="G303" s="286"/>
      <c r="H303" s="452">
        <v>0</v>
      </c>
      <c r="I303" s="295"/>
      <c r="J303" s="453">
        <f>SUM(J304:J306)</f>
        <v>0</v>
      </c>
    </row>
    <row r="304" spans="1:10" s="434" customFormat="1">
      <c r="A304" s="432"/>
      <c r="B304" s="433"/>
      <c r="C304" s="435"/>
      <c r="D304" s="281"/>
      <c r="E304" s="281"/>
      <c r="F304" s="268"/>
      <c r="G304" s="268"/>
      <c r="H304" s="454"/>
      <c r="I304" s="295"/>
      <c r="J304" s="295">
        <f t="shared" si="8"/>
        <v>0</v>
      </c>
    </row>
    <row r="305" spans="1:10" s="434" customFormat="1">
      <c r="A305" s="432"/>
      <c r="B305" s="433"/>
      <c r="C305" s="435"/>
      <c r="D305" s="281"/>
      <c r="E305" s="281"/>
      <c r="F305" s="268"/>
      <c r="G305" s="268"/>
      <c r="H305" s="454"/>
      <c r="I305" s="295"/>
      <c r="J305" s="295"/>
    </row>
    <row r="306" spans="1:10" s="434" customFormat="1">
      <c r="A306" s="432"/>
      <c r="B306" s="433"/>
      <c r="C306" s="435"/>
      <c r="D306" s="281"/>
      <c r="E306" s="281"/>
      <c r="F306" s="268"/>
      <c r="G306" s="268"/>
      <c r="H306" s="454"/>
      <c r="I306" s="295"/>
      <c r="J306" s="295">
        <f t="shared" si="8"/>
        <v>0</v>
      </c>
    </row>
    <row r="307" spans="1:10" ht="24.95" customHeight="1">
      <c r="A307" s="451" t="s">
        <v>94</v>
      </c>
      <c r="B307" s="286"/>
      <c r="C307" s="288" t="s">
        <v>95</v>
      </c>
      <c r="D307" s="286"/>
      <c r="E307" s="286"/>
      <c r="F307" s="286"/>
      <c r="G307" s="286"/>
      <c r="H307" s="452">
        <v>0</v>
      </c>
      <c r="I307" s="295"/>
      <c r="J307" s="453">
        <f>SUM(J308:J310)</f>
        <v>0</v>
      </c>
    </row>
    <row r="308" spans="1:10" s="434" customFormat="1">
      <c r="A308" s="432"/>
      <c r="B308" s="433"/>
      <c r="C308" s="435"/>
      <c r="D308" s="281"/>
      <c r="E308" s="281"/>
      <c r="F308" s="268"/>
      <c r="G308" s="268"/>
      <c r="H308" s="454"/>
      <c r="I308" s="295"/>
      <c r="J308" s="295">
        <f t="shared" si="8"/>
        <v>0</v>
      </c>
    </row>
    <row r="309" spans="1:10" s="434" customFormat="1">
      <c r="A309" s="432"/>
      <c r="B309" s="433"/>
      <c r="C309" s="435"/>
      <c r="D309" s="281"/>
      <c r="E309" s="281"/>
      <c r="F309" s="268"/>
      <c r="G309" s="268"/>
      <c r="H309" s="454"/>
      <c r="I309" s="295"/>
      <c r="J309" s="295">
        <f t="shared" si="8"/>
        <v>0</v>
      </c>
    </row>
    <row r="310" spans="1:10" s="434" customFormat="1">
      <c r="A310" s="432"/>
      <c r="B310" s="433"/>
      <c r="C310" s="435"/>
      <c r="D310" s="281"/>
      <c r="E310" s="281"/>
      <c r="F310" s="268"/>
      <c r="G310" s="268"/>
      <c r="H310" s="454"/>
      <c r="I310" s="295"/>
      <c r="J310" s="295">
        <f t="shared" si="8"/>
        <v>0</v>
      </c>
    </row>
    <row r="311" spans="1:10" ht="24.95" customHeight="1">
      <c r="A311" s="451" t="s">
        <v>96</v>
      </c>
      <c r="B311" s="286"/>
      <c r="C311" s="288" t="s">
        <v>97</v>
      </c>
      <c r="D311" s="286"/>
      <c r="E311" s="286"/>
      <c r="F311" s="286"/>
      <c r="G311" s="286"/>
      <c r="H311" s="452">
        <v>0</v>
      </c>
      <c r="I311" s="295"/>
      <c r="J311" s="453" t="e">
        <f>SUM(J312:J314)</f>
        <v>#VALUE!</v>
      </c>
    </row>
    <row r="312" spans="1:10" ht="22.5">
      <c r="A312" s="432"/>
      <c r="B312" s="384"/>
      <c r="C312" s="458" t="s">
        <v>1849</v>
      </c>
      <c r="D312" s="383" t="s">
        <v>16</v>
      </c>
      <c r="E312" s="383" t="s">
        <v>17</v>
      </c>
      <c r="F312" s="384">
        <v>4</v>
      </c>
      <c r="G312" s="384" t="s">
        <v>19</v>
      </c>
      <c r="H312" s="452">
        <v>12</v>
      </c>
      <c r="I312" s="295" t="s">
        <v>1850</v>
      </c>
      <c r="J312" s="295" t="e">
        <f t="shared" si="8"/>
        <v>#VALUE!</v>
      </c>
    </row>
    <row r="313" spans="1:10" s="434" customFormat="1">
      <c r="A313" s="432"/>
      <c r="B313" s="433"/>
      <c r="C313" s="435"/>
      <c r="D313" s="281"/>
      <c r="E313" s="281"/>
      <c r="F313" s="268"/>
      <c r="G313" s="268"/>
      <c r="H313" s="454"/>
      <c r="I313" s="295"/>
      <c r="J313" s="295">
        <f t="shared" si="8"/>
        <v>0</v>
      </c>
    </row>
    <row r="314" spans="1:10" s="434" customFormat="1">
      <c r="A314" s="432"/>
      <c r="B314" s="433"/>
      <c r="C314" s="435"/>
      <c r="D314" s="281"/>
      <c r="E314" s="281"/>
      <c r="F314" s="268"/>
      <c r="G314" s="268"/>
      <c r="H314" s="454"/>
      <c r="I314" s="295"/>
      <c r="J314" s="295">
        <f t="shared" si="8"/>
        <v>0</v>
      </c>
    </row>
    <row r="315" spans="1:10" ht="24.95" customHeight="1">
      <c r="A315" s="451" t="s">
        <v>104</v>
      </c>
      <c r="B315" s="286"/>
      <c r="C315" s="288" t="s">
        <v>28</v>
      </c>
      <c r="D315" s="286"/>
      <c r="E315" s="286"/>
      <c r="F315" s="286"/>
      <c r="G315" s="286"/>
      <c r="H315" s="452">
        <v>0</v>
      </c>
      <c r="I315" s="295"/>
      <c r="J315" s="453" t="e">
        <f>SUM(J316:J318)</f>
        <v>#VALUE!</v>
      </c>
    </row>
    <row r="316" spans="1:10" ht="33.75">
      <c r="A316" s="432"/>
      <c r="B316" s="384"/>
      <c r="C316" s="383" t="s">
        <v>1201</v>
      </c>
      <c r="D316" s="67" t="s">
        <v>1202</v>
      </c>
      <c r="E316" s="383" t="s">
        <v>255</v>
      </c>
      <c r="F316" s="384">
        <v>4</v>
      </c>
      <c r="G316" s="384" t="s">
        <v>19</v>
      </c>
      <c r="H316" s="452">
        <v>1</v>
      </c>
      <c r="I316" s="295" t="s">
        <v>1812</v>
      </c>
      <c r="J316" s="295" t="e">
        <f t="shared" si="8"/>
        <v>#VALUE!</v>
      </c>
    </row>
    <row r="317" spans="1:10">
      <c r="A317" s="432"/>
      <c r="B317" s="384"/>
      <c r="C317" s="383"/>
      <c r="D317" s="383"/>
      <c r="E317" s="383"/>
      <c r="F317" s="384"/>
      <c r="G317" s="384"/>
      <c r="H317" s="452"/>
      <c r="I317" s="295"/>
      <c r="J317" s="295">
        <f t="shared" si="8"/>
        <v>0</v>
      </c>
    </row>
    <row r="318" spans="1:10">
      <c r="A318" s="432"/>
      <c r="B318" s="384"/>
      <c r="C318" s="383"/>
      <c r="D318" s="383"/>
      <c r="E318" s="383"/>
      <c r="F318" s="384"/>
      <c r="G318" s="384"/>
      <c r="H318" s="452"/>
      <c r="I318" s="295"/>
      <c r="J318" s="295">
        <f t="shared" si="8"/>
        <v>0</v>
      </c>
    </row>
    <row r="319" spans="1:10" ht="24.95" customHeight="1">
      <c r="A319" s="451" t="s">
        <v>39</v>
      </c>
      <c r="B319" s="286"/>
      <c r="C319" s="288" t="s">
        <v>153</v>
      </c>
      <c r="D319" s="286"/>
      <c r="E319" s="286"/>
      <c r="F319" s="286"/>
      <c r="G319" s="286"/>
      <c r="H319" s="452">
        <v>0</v>
      </c>
      <c r="I319" s="295"/>
      <c r="J319" s="453" t="e">
        <f>SUM(J320:J322)</f>
        <v>#VALUE!</v>
      </c>
    </row>
    <row r="320" spans="1:10" s="434" customFormat="1" ht="22.5">
      <c r="A320" s="432"/>
      <c r="B320" s="433"/>
      <c r="C320" s="435" t="s">
        <v>1851</v>
      </c>
      <c r="D320" s="281" t="s">
        <v>1807</v>
      </c>
      <c r="E320" s="281" t="s">
        <v>17</v>
      </c>
      <c r="F320" s="268" t="s">
        <v>167</v>
      </c>
      <c r="G320" s="268" t="s">
        <v>19</v>
      </c>
      <c r="H320" s="454">
        <v>41</v>
      </c>
      <c r="I320" s="295" t="s">
        <v>1808</v>
      </c>
      <c r="J320" s="295" t="e">
        <f t="shared" si="8"/>
        <v>#VALUE!</v>
      </c>
    </row>
    <row r="321" spans="1:10" s="434" customFormat="1" ht="33.75">
      <c r="A321" s="432"/>
      <c r="B321" s="433"/>
      <c r="C321" s="435" t="s">
        <v>1852</v>
      </c>
      <c r="D321" s="281" t="s">
        <v>1807</v>
      </c>
      <c r="E321" s="281" t="s">
        <v>255</v>
      </c>
      <c r="F321" s="268" t="s">
        <v>167</v>
      </c>
      <c r="G321" s="268" t="s">
        <v>19</v>
      </c>
      <c r="H321" s="454">
        <v>3</v>
      </c>
      <c r="I321" s="295" t="s">
        <v>1812</v>
      </c>
      <c r="J321" s="295" t="e">
        <f t="shared" si="8"/>
        <v>#VALUE!</v>
      </c>
    </row>
    <row r="322" spans="1:10" s="434" customFormat="1">
      <c r="A322" s="432"/>
      <c r="B322" s="433"/>
      <c r="C322" s="435"/>
      <c r="D322" s="281"/>
      <c r="E322" s="281"/>
      <c r="F322" s="268"/>
      <c r="G322" s="268"/>
      <c r="H322" s="454"/>
      <c r="I322" s="295"/>
      <c r="J322" s="295">
        <f t="shared" si="8"/>
        <v>0</v>
      </c>
    </row>
    <row r="323" spans="1:10" ht="24.95" customHeight="1">
      <c r="A323" s="451" t="s">
        <v>41</v>
      </c>
      <c r="B323" s="286"/>
      <c r="C323" s="288" t="s">
        <v>158</v>
      </c>
      <c r="D323" s="286"/>
      <c r="E323" s="286"/>
      <c r="F323" s="286"/>
      <c r="G323" s="286"/>
      <c r="H323" s="452">
        <v>0</v>
      </c>
      <c r="I323" s="295"/>
      <c r="J323" s="453">
        <f>SUM(J324:J326)</f>
        <v>0</v>
      </c>
    </row>
    <row r="324" spans="1:10">
      <c r="A324" s="432"/>
      <c r="B324" s="384"/>
      <c r="C324" s="383"/>
      <c r="D324" s="383"/>
      <c r="E324" s="383"/>
      <c r="F324" s="384"/>
      <c r="G324" s="384"/>
      <c r="H324" s="452"/>
      <c r="I324" s="295"/>
      <c r="J324" s="295">
        <f t="shared" si="8"/>
        <v>0</v>
      </c>
    </row>
    <row r="325" spans="1:10">
      <c r="A325" s="432"/>
      <c r="B325" s="384"/>
      <c r="C325" s="383"/>
      <c r="D325" s="383"/>
      <c r="E325" s="383"/>
      <c r="F325" s="384"/>
      <c r="G325" s="384"/>
      <c r="H325" s="452"/>
      <c r="I325" s="295"/>
      <c r="J325" s="295">
        <f t="shared" si="8"/>
        <v>0</v>
      </c>
    </row>
    <row r="326" spans="1:10">
      <c r="A326" s="432"/>
      <c r="B326" s="384"/>
      <c r="C326" s="383"/>
      <c r="D326" s="383"/>
      <c r="E326" s="383"/>
      <c r="F326" s="384"/>
      <c r="G326" s="384"/>
      <c r="H326" s="452"/>
      <c r="I326" s="295"/>
      <c r="J326" s="295">
        <f t="shared" si="8"/>
        <v>0</v>
      </c>
    </row>
    <row r="327" spans="1:10" ht="24.95" customHeight="1">
      <c r="A327" s="451" t="s">
        <v>43</v>
      </c>
      <c r="B327" s="286"/>
      <c r="C327" s="288" t="s">
        <v>159</v>
      </c>
      <c r="D327" s="286"/>
      <c r="E327" s="286"/>
      <c r="F327" s="286"/>
      <c r="G327" s="286"/>
      <c r="H327" s="452">
        <v>0</v>
      </c>
      <c r="I327" s="295"/>
      <c r="J327" s="453">
        <f>SUM(J328:J330)</f>
        <v>0</v>
      </c>
    </row>
    <row r="328" spans="1:10">
      <c r="A328" s="432"/>
      <c r="B328" s="384"/>
      <c r="C328" s="383"/>
      <c r="D328" s="383"/>
      <c r="E328" s="383"/>
      <c r="F328" s="384"/>
      <c r="G328" s="384"/>
      <c r="H328" s="452"/>
      <c r="I328" s="295"/>
      <c r="J328" s="295">
        <f t="shared" si="8"/>
        <v>0</v>
      </c>
    </row>
    <row r="329" spans="1:10" s="434" customFormat="1">
      <c r="A329" s="432"/>
      <c r="B329" s="433"/>
      <c r="C329" s="435"/>
      <c r="D329" s="281"/>
      <c r="E329" s="281"/>
      <c r="F329" s="268"/>
      <c r="G329" s="268"/>
      <c r="H329" s="454"/>
      <c r="I329" s="295"/>
      <c r="J329" s="295">
        <f t="shared" si="8"/>
        <v>0</v>
      </c>
    </row>
    <row r="330" spans="1:10" s="434" customFormat="1">
      <c r="A330" s="432"/>
      <c r="B330" s="433"/>
      <c r="C330" s="435"/>
      <c r="D330" s="281"/>
      <c r="E330" s="281"/>
      <c r="F330" s="268"/>
      <c r="G330" s="268"/>
      <c r="H330" s="454"/>
      <c r="I330" s="295"/>
      <c r="J330" s="295">
        <f t="shared" si="8"/>
        <v>0</v>
      </c>
    </row>
    <row r="331" spans="1:10" ht="24.95" customHeight="1">
      <c r="A331" s="451" t="s">
        <v>49</v>
      </c>
      <c r="B331" s="286"/>
      <c r="C331" s="288" t="s">
        <v>161</v>
      </c>
      <c r="D331" s="286"/>
      <c r="E331" s="286"/>
      <c r="F331" s="286"/>
      <c r="G331" s="286"/>
      <c r="H331" s="452">
        <v>0</v>
      </c>
      <c r="I331" s="295"/>
      <c r="J331" s="453">
        <f>SUM(J332:J334)</f>
        <v>231</v>
      </c>
    </row>
    <row r="332" spans="1:10" ht="22.5">
      <c r="A332" s="432"/>
      <c r="B332" s="384"/>
      <c r="C332" s="74" t="s">
        <v>1853</v>
      </c>
      <c r="D332" s="76" t="s">
        <v>1854</v>
      </c>
      <c r="E332" s="76" t="s">
        <v>17</v>
      </c>
      <c r="F332" s="76">
        <v>4</v>
      </c>
      <c r="G332" s="76" t="s">
        <v>472</v>
      </c>
      <c r="H332" s="479">
        <v>21</v>
      </c>
      <c r="I332" s="480">
        <v>11</v>
      </c>
      <c r="J332" s="295">
        <f t="shared" si="8"/>
        <v>231</v>
      </c>
    </row>
    <row r="333" spans="1:10">
      <c r="A333" s="432"/>
      <c r="B333" s="384"/>
      <c r="C333" s="383"/>
      <c r="D333" s="383"/>
      <c r="E333" s="383"/>
      <c r="F333" s="384"/>
      <c r="G333" s="384"/>
      <c r="H333" s="452"/>
      <c r="I333" s="295"/>
      <c r="J333" s="295">
        <f t="shared" si="8"/>
        <v>0</v>
      </c>
    </row>
    <row r="334" spans="1:10" s="434" customFormat="1">
      <c r="A334" s="432"/>
      <c r="B334" s="433"/>
      <c r="C334" s="435"/>
      <c r="D334" s="281"/>
      <c r="E334" s="281"/>
      <c r="F334" s="268"/>
      <c r="G334" s="268"/>
      <c r="H334" s="454"/>
      <c r="I334" s="295"/>
      <c r="J334" s="295">
        <f t="shared" si="8"/>
        <v>0</v>
      </c>
    </row>
    <row r="335" spans="1:10" ht="24.95" customHeight="1">
      <c r="A335" s="451" t="s">
        <v>51</v>
      </c>
      <c r="B335" s="286"/>
      <c r="C335" s="288" t="s">
        <v>112</v>
      </c>
      <c r="D335" s="286"/>
      <c r="E335" s="286"/>
      <c r="F335" s="286"/>
      <c r="G335" s="286"/>
      <c r="H335" s="452">
        <v>0</v>
      </c>
      <c r="I335" s="295"/>
      <c r="J335" s="453">
        <f>SUM(J336:J338)</f>
        <v>0</v>
      </c>
    </row>
    <row r="336" spans="1:10">
      <c r="A336" s="432"/>
      <c r="B336" s="384"/>
      <c r="C336" s="383"/>
      <c r="D336" s="383"/>
      <c r="E336" s="383"/>
      <c r="F336" s="384"/>
      <c r="G336" s="384"/>
      <c r="H336" s="452"/>
      <c r="I336" s="295"/>
      <c r="J336" s="295">
        <f t="shared" si="8"/>
        <v>0</v>
      </c>
    </row>
    <row r="337" spans="1:10">
      <c r="A337" s="432"/>
      <c r="B337" s="384"/>
      <c r="C337" s="383"/>
      <c r="D337" s="383"/>
      <c r="E337" s="383"/>
      <c r="F337" s="384"/>
      <c r="G337" s="384"/>
      <c r="H337" s="452"/>
      <c r="I337" s="295"/>
      <c r="J337" s="295">
        <f t="shared" si="8"/>
        <v>0</v>
      </c>
    </row>
    <row r="338" spans="1:10">
      <c r="A338" s="432"/>
      <c r="B338" s="384"/>
      <c r="C338" s="383"/>
      <c r="D338" s="383"/>
      <c r="E338" s="383"/>
      <c r="F338" s="384"/>
      <c r="G338" s="384"/>
      <c r="H338" s="452"/>
      <c r="I338" s="295"/>
      <c r="J338" s="295">
        <f t="shared" si="8"/>
        <v>0</v>
      </c>
    </row>
    <row r="339" spans="1:10" ht="24.95" customHeight="1">
      <c r="A339" s="451" t="s">
        <v>55</v>
      </c>
      <c r="B339" s="286"/>
      <c r="C339" s="288" t="s">
        <v>136</v>
      </c>
      <c r="D339" s="286"/>
      <c r="E339" s="286"/>
      <c r="F339" s="286"/>
      <c r="G339" s="286"/>
      <c r="H339" s="452">
        <v>0</v>
      </c>
      <c r="I339" s="295"/>
      <c r="J339" s="453">
        <f>SUM(J340:J342)</f>
        <v>0</v>
      </c>
    </row>
    <row r="340" spans="1:10">
      <c r="A340" s="432"/>
      <c r="B340" s="384"/>
      <c r="C340" s="383"/>
      <c r="D340" s="383"/>
      <c r="E340" s="383"/>
      <c r="F340" s="384"/>
      <c r="G340" s="384"/>
      <c r="H340" s="452"/>
      <c r="I340" s="295"/>
      <c r="J340" s="295">
        <f t="shared" si="8"/>
        <v>0</v>
      </c>
    </row>
    <row r="341" spans="1:10">
      <c r="A341" s="432"/>
      <c r="B341" s="384"/>
      <c r="C341" s="383"/>
      <c r="D341" s="383"/>
      <c r="E341" s="383"/>
      <c r="F341" s="384"/>
      <c r="G341" s="384"/>
      <c r="H341" s="452"/>
      <c r="I341" s="295"/>
      <c r="J341" s="295"/>
    </row>
    <row r="342" spans="1:10">
      <c r="A342" s="432"/>
      <c r="B342" s="384"/>
      <c r="C342" s="383"/>
      <c r="D342" s="383"/>
      <c r="E342" s="383"/>
      <c r="F342" s="384"/>
      <c r="G342" s="384"/>
      <c r="H342" s="452"/>
      <c r="I342" s="295"/>
      <c r="J342" s="295">
        <f t="shared" si="8"/>
        <v>0</v>
      </c>
    </row>
    <row r="343" spans="1:10" ht="24.95" customHeight="1">
      <c r="A343" s="451" t="s">
        <v>57</v>
      </c>
      <c r="B343" s="286"/>
      <c r="C343" s="288" t="s">
        <v>162</v>
      </c>
      <c r="D343" s="286"/>
      <c r="E343" s="286"/>
      <c r="F343" s="286"/>
      <c r="G343" s="286"/>
      <c r="H343" s="452">
        <v>0</v>
      </c>
      <c r="I343" s="295"/>
      <c r="J343" s="453">
        <f>SUM(J344:J346)</f>
        <v>0</v>
      </c>
    </row>
    <row r="344" spans="1:10">
      <c r="A344" s="432"/>
      <c r="B344" s="384"/>
      <c r="C344" s="383"/>
      <c r="D344" s="383"/>
      <c r="E344" s="383"/>
      <c r="F344" s="384"/>
      <c r="G344" s="384"/>
      <c r="H344" s="452"/>
      <c r="I344" s="295"/>
      <c r="J344" s="295">
        <f t="shared" si="8"/>
        <v>0</v>
      </c>
    </row>
    <row r="345" spans="1:10">
      <c r="A345" s="432"/>
      <c r="B345" s="384"/>
      <c r="C345" s="383"/>
      <c r="D345" s="383"/>
      <c r="E345" s="383"/>
      <c r="F345" s="384"/>
      <c r="G345" s="384"/>
      <c r="H345" s="452"/>
      <c r="I345" s="295"/>
      <c r="J345" s="295"/>
    </row>
    <row r="346" spans="1:10">
      <c r="A346" s="432"/>
      <c r="B346" s="384"/>
      <c r="C346" s="383"/>
      <c r="D346" s="383"/>
      <c r="E346" s="383"/>
      <c r="F346" s="384"/>
      <c r="G346" s="384"/>
      <c r="H346" s="452"/>
      <c r="I346" s="295"/>
      <c r="J346" s="295">
        <f t="shared" si="8"/>
        <v>0</v>
      </c>
    </row>
    <row r="347" spans="1:10" ht="24.95" customHeight="1">
      <c r="A347" s="451" t="s">
        <v>59</v>
      </c>
      <c r="B347" s="286"/>
      <c r="C347" s="288" t="s">
        <v>163</v>
      </c>
      <c r="D347" s="286"/>
      <c r="E347" s="286"/>
      <c r="F347" s="286"/>
      <c r="G347" s="286"/>
      <c r="H347" s="452">
        <v>0</v>
      </c>
      <c r="I347" s="295"/>
      <c r="J347" s="453">
        <f>SUM(J348:J350)</f>
        <v>0</v>
      </c>
    </row>
    <row r="348" spans="1:10">
      <c r="A348" s="432"/>
      <c r="B348" s="384"/>
      <c r="C348" s="383"/>
      <c r="D348" s="383"/>
      <c r="E348" s="383"/>
      <c r="F348" s="384"/>
      <c r="G348" s="384"/>
      <c r="H348" s="452"/>
      <c r="I348" s="295"/>
      <c r="J348" s="295">
        <f t="shared" si="8"/>
        <v>0</v>
      </c>
    </row>
    <row r="349" spans="1:10">
      <c r="A349" s="432"/>
      <c r="B349" s="384"/>
      <c r="C349" s="383"/>
      <c r="D349" s="383"/>
      <c r="E349" s="383"/>
      <c r="F349" s="384"/>
      <c r="G349" s="384"/>
      <c r="H349" s="452"/>
      <c r="I349" s="295"/>
      <c r="J349" s="295">
        <f t="shared" si="8"/>
        <v>0</v>
      </c>
    </row>
    <row r="350" spans="1:10">
      <c r="A350" s="432"/>
      <c r="B350" s="384"/>
      <c r="C350" s="383"/>
      <c r="D350" s="383"/>
      <c r="E350" s="383"/>
      <c r="F350" s="384"/>
      <c r="G350" s="384"/>
      <c r="H350" s="452"/>
      <c r="I350" s="295"/>
      <c r="J350" s="295">
        <f t="shared" si="8"/>
        <v>0</v>
      </c>
    </row>
    <row r="351" spans="1:10" ht="24.95" customHeight="1">
      <c r="A351" s="451" t="s">
        <v>64</v>
      </c>
      <c r="B351" s="286"/>
      <c r="C351" s="288" t="s">
        <v>164</v>
      </c>
      <c r="D351" s="286"/>
      <c r="E351" s="286"/>
      <c r="F351" s="286"/>
      <c r="G351" s="286"/>
      <c r="H351" s="452">
        <v>0</v>
      </c>
      <c r="I351" s="295"/>
      <c r="J351" s="453">
        <f>SUM(J352:J354)</f>
        <v>0</v>
      </c>
    </row>
    <row r="352" spans="1:10">
      <c r="A352" s="432"/>
      <c r="B352" s="384"/>
      <c r="C352" s="383"/>
      <c r="D352" s="383"/>
      <c r="E352" s="383"/>
      <c r="F352" s="384"/>
      <c r="G352" s="384"/>
      <c r="H352" s="452"/>
      <c r="I352" s="295"/>
      <c r="J352" s="295">
        <f t="shared" si="8"/>
        <v>0</v>
      </c>
    </row>
    <row r="353" spans="1:10">
      <c r="A353" s="432"/>
      <c r="B353" s="384"/>
      <c r="C353" s="383"/>
      <c r="D353" s="383"/>
      <c r="E353" s="383"/>
      <c r="F353" s="384"/>
      <c r="G353" s="384"/>
      <c r="H353" s="452"/>
      <c r="I353" s="295"/>
      <c r="J353" s="295"/>
    </row>
    <row r="354" spans="1:10">
      <c r="A354" s="432"/>
      <c r="B354" s="384"/>
      <c r="C354" s="383"/>
      <c r="D354" s="383"/>
      <c r="E354" s="383"/>
      <c r="F354" s="384"/>
      <c r="G354" s="384"/>
      <c r="H354" s="452"/>
      <c r="I354" s="295"/>
      <c r="J354" s="295">
        <f t="shared" si="8"/>
        <v>0</v>
      </c>
    </row>
    <row r="355" spans="1:10" ht="24.95" customHeight="1">
      <c r="A355" s="451" t="s">
        <v>69</v>
      </c>
      <c r="B355" s="286"/>
      <c r="C355" s="288" t="s">
        <v>44</v>
      </c>
      <c r="D355" s="286"/>
      <c r="E355" s="286"/>
      <c r="F355" s="286"/>
      <c r="G355" s="286"/>
      <c r="H355" s="452">
        <v>0</v>
      </c>
      <c r="I355" s="295"/>
      <c r="J355" s="453" t="e">
        <f>SUM(J356:J358)</f>
        <v>#VALUE!</v>
      </c>
    </row>
    <row r="356" spans="1:10" s="434" customFormat="1" ht="22.5">
      <c r="A356" s="432"/>
      <c r="B356" s="433"/>
      <c r="C356" s="492" t="s">
        <v>1855</v>
      </c>
      <c r="D356" s="324" t="s">
        <v>1856</v>
      </c>
      <c r="E356" s="281" t="s">
        <v>48</v>
      </c>
      <c r="F356" s="268" t="s">
        <v>167</v>
      </c>
      <c r="G356" s="268" t="s">
        <v>1529</v>
      </c>
      <c r="H356" s="454">
        <v>31</v>
      </c>
      <c r="I356" s="295" t="s">
        <v>1814</v>
      </c>
      <c r="J356" s="295" t="e">
        <f t="shared" si="8"/>
        <v>#VALUE!</v>
      </c>
    </row>
    <row r="357" spans="1:10" s="434" customFormat="1">
      <c r="A357" s="432"/>
      <c r="B357" s="433"/>
      <c r="C357" s="67" t="s">
        <v>1002</v>
      </c>
      <c r="D357" s="67" t="s">
        <v>692</v>
      </c>
      <c r="E357" s="281" t="s">
        <v>17</v>
      </c>
      <c r="F357" s="268" t="s">
        <v>167</v>
      </c>
      <c r="G357" s="268" t="s">
        <v>19</v>
      </c>
      <c r="H357" s="454">
        <v>12</v>
      </c>
      <c r="I357" s="295" t="s">
        <v>1850</v>
      </c>
      <c r="J357" s="295" t="e">
        <f t="shared" si="8"/>
        <v>#VALUE!</v>
      </c>
    </row>
    <row r="358" spans="1:10" s="434" customFormat="1">
      <c r="A358" s="432"/>
      <c r="B358" s="433"/>
      <c r="C358" s="435"/>
      <c r="D358" s="281"/>
      <c r="E358" s="281"/>
      <c r="F358" s="268"/>
      <c r="G358" s="268"/>
      <c r="H358" s="454"/>
      <c r="I358" s="295"/>
      <c r="J358" s="295">
        <f t="shared" ref="J358:J386" si="9">H358*I358</f>
        <v>0</v>
      </c>
    </row>
    <row r="359" spans="1:10" ht="24.95" customHeight="1">
      <c r="A359" s="451" t="s">
        <v>71</v>
      </c>
      <c r="B359" s="286"/>
      <c r="C359" s="288" t="s">
        <v>50</v>
      </c>
      <c r="D359" s="286"/>
      <c r="E359" s="286"/>
      <c r="F359" s="286"/>
      <c r="G359" s="286"/>
      <c r="H359" s="452">
        <v>0</v>
      </c>
      <c r="I359" s="295"/>
      <c r="J359" s="453" t="e">
        <f>SUM(J360:J362)</f>
        <v>#VALUE!</v>
      </c>
    </row>
    <row r="360" spans="1:10" ht="33.75">
      <c r="A360" s="432"/>
      <c r="B360" s="384"/>
      <c r="C360" s="67" t="s">
        <v>1004</v>
      </c>
      <c r="D360" s="67" t="s">
        <v>1857</v>
      </c>
      <c r="E360" s="383" t="s">
        <v>255</v>
      </c>
      <c r="F360" s="384">
        <v>4</v>
      </c>
      <c r="G360" s="384" t="s">
        <v>19</v>
      </c>
      <c r="H360" s="452">
        <v>1</v>
      </c>
      <c r="I360" s="295" t="s">
        <v>1812</v>
      </c>
      <c r="J360" s="295" t="e">
        <f t="shared" si="9"/>
        <v>#VALUE!</v>
      </c>
    </row>
    <row r="361" spans="1:10" ht="33.75">
      <c r="A361" s="432"/>
      <c r="B361" s="384"/>
      <c r="C361" s="109" t="s">
        <v>1858</v>
      </c>
      <c r="D361" s="109" t="s">
        <v>1859</v>
      </c>
      <c r="E361" s="383" t="s">
        <v>255</v>
      </c>
      <c r="F361" s="384">
        <v>4</v>
      </c>
      <c r="G361" s="384" t="s">
        <v>19</v>
      </c>
      <c r="H361" s="452">
        <v>1</v>
      </c>
      <c r="I361" s="295" t="s">
        <v>1802</v>
      </c>
      <c r="J361" s="295" t="e">
        <f t="shared" si="9"/>
        <v>#VALUE!</v>
      </c>
    </row>
    <row r="362" spans="1:10">
      <c r="A362" s="432"/>
      <c r="B362" s="384"/>
      <c r="C362" s="383"/>
      <c r="D362" s="383"/>
      <c r="E362" s="383"/>
      <c r="F362" s="384"/>
      <c r="G362" s="384"/>
      <c r="H362" s="452"/>
      <c r="I362" s="295"/>
      <c r="J362" s="295">
        <f t="shared" si="9"/>
        <v>0</v>
      </c>
    </row>
    <row r="363" spans="1:10" ht="24.95" customHeight="1">
      <c r="A363" s="451" t="s">
        <v>73</v>
      </c>
      <c r="B363" s="286"/>
      <c r="C363" s="288" t="s">
        <v>52</v>
      </c>
      <c r="D363" s="286"/>
      <c r="E363" s="286"/>
      <c r="F363" s="286"/>
      <c r="G363" s="286"/>
      <c r="H363" s="452">
        <v>0</v>
      </c>
      <c r="I363" s="295"/>
      <c r="J363" s="453" t="e">
        <f>SUM(J364:J366)</f>
        <v>#VALUE!</v>
      </c>
    </row>
    <row r="364" spans="1:10" s="434" customFormat="1" ht="22.5">
      <c r="A364" s="432"/>
      <c r="B364" s="433"/>
      <c r="C364" s="493" t="s">
        <v>1860</v>
      </c>
      <c r="D364" s="327" t="s">
        <v>1861</v>
      </c>
      <c r="E364" s="281" t="s">
        <v>17</v>
      </c>
      <c r="F364" s="268" t="s">
        <v>167</v>
      </c>
      <c r="G364" s="268" t="s">
        <v>1529</v>
      </c>
      <c r="H364" s="454">
        <v>31</v>
      </c>
      <c r="I364" s="295" t="s">
        <v>1814</v>
      </c>
      <c r="J364" s="295" t="e">
        <f t="shared" si="9"/>
        <v>#VALUE!</v>
      </c>
    </row>
    <row r="365" spans="1:10" s="434" customFormat="1" ht="33.75">
      <c r="A365" s="432"/>
      <c r="B365" s="433"/>
      <c r="C365" s="67" t="s">
        <v>1862</v>
      </c>
      <c r="D365" s="67" t="s">
        <v>1863</v>
      </c>
      <c r="E365" s="289" t="s">
        <v>255</v>
      </c>
      <c r="F365" s="384">
        <v>4</v>
      </c>
      <c r="G365" s="98" t="s">
        <v>19</v>
      </c>
      <c r="H365" s="452">
        <v>12</v>
      </c>
      <c r="I365" s="295" t="s">
        <v>1814</v>
      </c>
      <c r="J365" s="295" t="e">
        <f t="shared" si="9"/>
        <v>#VALUE!</v>
      </c>
    </row>
    <row r="366" spans="1:10" s="434" customFormat="1">
      <c r="A366" s="432"/>
      <c r="B366" s="433"/>
      <c r="C366" s="435"/>
      <c r="D366" s="281"/>
      <c r="E366" s="281"/>
      <c r="F366" s="268"/>
      <c r="G366" s="268"/>
      <c r="H366" s="454"/>
      <c r="I366" s="295"/>
      <c r="J366" s="295">
        <f t="shared" si="9"/>
        <v>0</v>
      </c>
    </row>
    <row r="367" spans="1:10" ht="24.95" customHeight="1">
      <c r="A367" s="451" t="s">
        <v>75</v>
      </c>
      <c r="B367" s="286"/>
      <c r="C367" s="288" t="s">
        <v>56</v>
      </c>
      <c r="D367" s="286"/>
      <c r="E367" s="286"/>
      <c r="F367" s="286"/>
      <c r="G367" s="286"/>
      <c r="H367" s="452">
        <v>0</v>
      </c>
      <c r="I367" s="295"/>
      <c r="J367" s="453">
        <f>SUM(J370)</f>
        <v>0</v>
      </c>
    </row>
    <row r="368" spans="1:10" ht="10.15" customHeight="1">
      <c r="A368" s="288"/>
      <c r="B368" s="286"/>
      <c r="C368" s="67"/>
      <c r="D368" s="67"/>
      <c r="E368" s="286"/>
      <c r="F368" s="286"/>
      <c r="G368" s="286"/>
      <c r="H368" s="452"/>
      <c r="I368" s="295"/>
      <c r="J368" s="453"/>
    </row>
    <row r="369" spans="1:10" ht="19.5" customHeight="1">
      <c r="A369" s="288"/>
      <c r="B369" s="286"/>
      <c r="C369" s="67" t="s">
        <v>1007</v>
      </c>
      <c r="D369" s="67" t="s">
        <v>1864</v>
      </c>
      <c r="E369" s="289" t="s">
        <v>255</v>
      </c>
      <c r="F369" s="384">
        <v>4</v>
      </c>
      <c r="G369" s="98" t="s">
        <v>19</v>
      </c>
      <c r="H369" s="452">
        <v>2</v>
      </c>
      <c r="I369" s="295" t="s">
        <v>1812</v>
      </c>
      <c r="J369" s="453"/>
    </row>
    <row r="370" spans="1:10">
      <c r="A370" s="432"/>
      <c r="B370" s="384"/>
      <c r="C370" s="383"/>
      <c r="D370" s="383"/>
      <c r="E370" s="383"/>
      <c r="F370" s="384"/>
      <c r="G370" s="384"/>
      <c r="H370" s="452"/>
      <c r="I370" s="295"/>
      <c r="J370" s="295">
        <f t="shared" si="9"/>
        <v>0</v>
      </c>
    </row>
    <row r="371" spans="1:10" ht="24.95" customHeight="1">
      <c r="A371" s="451" t="s">
        <v>77</v>
      </c>
      <c r="B371" s="286"/>
      <c r="C371" s="288" t="s">
        <v>58</v>
      </c>
      <c r="D371" s="286"/>
      <c r="E371" s="286"/>
      <c r="F371" s="286"/>
      <c r="G371" s="286"/>
      <c r="H371" s="452">
        <v>0</v>
      </c>
      <c r="I371" s="295"/>
      <c r="J371" s="453">
        <f>SUM(J374)</f>
        <v>0</v>
      </c>
    </row>
    <row r="372" spans="1:10" ht="10.9" customHeight="1">
      <c r="A372" s="451"/>
      <c r="B372" s="286"/>
      <c r="C372" s="288"/>
      <c r="D372" s="286"/>
      <c r="E372" s="286"/>
      <c r="F372" s="286"/>
      <c r="G372" s="286"/>
      <c r="H372" s="452"/>
      <c r="I372" s="295"/>
      <c r="J372" s="453"/>
    </row>
    <row r="373" spans="1:10" ht="10.15" customHeight="1">
      <c r="A373" s="451"/>
      <c r="B373" s="286"/>
      <c r="C373" s="288"/>
      <c r="D373" s="286"/>
      <c r="E373" s="286"/>
      <c r="F373" s="286"/>
      <c r="G373" s="286"/>
      <c r="H373" s="452"/>
      <c r="I373" s="295"/>
      <c r="J373" s="453"/>
    </row>
    <row r="374" spans="1:10" s="434" customFormat="1">
      <c r="A374" s="432"/>
      <c r="B374" s="433"/>
      <c r="C374" s="435"/>
      <c r="D374" s="281"/>
      <c r="E374" s="281"/>
      <c r="F374" s="268"/>
      <c r="G374" s="268"/>
      <c r="H374" s="454"/>
      <c r="I374" s="295"/>
      <c r="J374" s="295">
        <f t="shared" si="9"/>
        <v>0</v>
      </c>
    </row>
    <row r="375" spans="1:10" ht="24.95" customHeight="1">
      <c r="A375" s="451" t="s">
        <v>79</v>
      </c>
      <c r="B375" s="286"/>
      <c r="C375" s="288" t="s">
        <v>60</v>
      </c>
      <c r="D375" s="286"/>
      <c r="E375" s="286"/>
      <c r="F375" s="286"/>
      <c r="G375" s="286"/>
      <c r="H375" s="452">
        <v>0</v>
      </c>
      <c r="I375" s="295"/>
      <c r="J375" s="453" t="e">
        <f>SUM(J378)</f>
        <v>#REF!</v>
      </c>
    </row>
    <row r="376" spans="1:10" ht="10.9" customHeight="1">
      <c r="A376" s="288"/>
      <c r="B376" s="286"/>
      <c r="C376" s="67" t="s">
        <v>1817</v>
      </c>
      <c r="D376" s="281"/>
      <c r="E376" s="281"/>
      <c r="F376" s="268" t="s">
        <v>167</v>
      </c>
      <c r="G376" s="268" t="s">
        <v>19</v>
      </c>
      <c r="H376" s="454">
        <v>45</v>
      </c>
      <c r="I376" s="295" t="s">
        <v>1818</v>
      </c>
      <c r="J376" s="453"/>
    </row>
    <row r="377" spans="1:10" ht="10.9" customHeight="1">
      <c r="A377" s="288"/>
      <c r="B377" s="286"/>
      <c r="J377" s="453"/>
    </row>
    <row r="378" spans="1:10" s="434" customFormat="1" ht="12">
      <c r="A378" s="432"/>
      <c r="B378" s="433"/>
      <c r="C378" s="459" t="s">
        <v>1058</v>
      </c>
      <c r="D378" s="281"/>
      <c r="E378" s="459" t="s">
        <v>63</v>
      </c>
      <c r="F378" s="268" t="s">
        <v>167</v>
      </c>
      <c r="G378" s="268" t="s">
        <v>1041</v>
      </c>
      <c r="H378" s="454">
        <v>45</v>
      </c>
      <c r="I378" s="295" t="s">
        <v>1808</v>
      </c>
      <c r="J378" s="295" t="e">
        <f>#REF!*#REF!</f>
        <v>#REF!</v>
      </c>
    </row>
    <row r="379" spans="1:10" ht="24.95" customHeight="1">
      <c r="A379" s="451" t="s">
        <v>81</v>
      </c>
      <c r="B379" s="286"/>
      <c r="C379" s="288" t="s">
        <v>65</v>
      </c>
      <c r="D379" s="286"/>
      <c r="E379" s="286"/>
      <c r="F379" s="286"/>
      <c r="G379" s="286"/>
      <c r="H379" s="452">
        <v>0</v>
      </c>
      <c r="I379" s="295"/>
      <c r="J379" s="453" t="e">
        <f>SUM(J380:J382)</f>
        <v>#VALUE!</v>
      </c>
    </row>
    <row r="380" spans="1:10" s="434" customFormat="1" ht="22.5">
      <c r="A380" s="432"/>
      <c r="B380" s="433"/>
      <c r="C380" s="435" t="s">
        <v>1865</v>
      </c>
      <c r="D380" s="281"/>
      <c r="E380" s="281" t="s">
        <v>215</v>
      </c>
      <c r="F380" s="268" t="s">
        <v>167</v>
      </c>
      <c r="G380" s="268" t="s">
        <v>427</v>
      </c>
      <c r="H380" s="454">
        <v>39</v>
      </c>
      <c r="I380" s="295" t="s">
        <v>1848</v>
      </c>
      <c r="J380" s="295" t="e">
        <f t="shared" si="9"/>
        <v>#VALUE!</v>
      </c>
    </row>
    <row r="381" spans="1:10" s="434" customFormat="1">
      <c r="A381" s="432"/>
      <c r="B381" s="433"/>
      <c r="C381" s="435"/>
      <c r="D381" s="281"/>
      <c r="E381" s="281"/>
      <c r="F381" s="268"/>
      <c r="G381" s="268"/>
      <c r="H381" s="454"/>
      <c r="I381" s="295"/>
      <c r="J381" s="295"/>
    </row>
    <row r="382" spans="1:10" s="434" customFormat="1">
      <c r="A382" s="432"/>
      <c r="B382" s="433"/>
      <c r="C382" s="435"/>
      <c r="D382" s="281"/>
      <c r="E382" s="281"/>
      <c r="F382" s="268"/>
      <c r="G382" s="268"/>
      <c r="H382" s="454"/>
      <c r="I382" s="295"/>
      <c r="J382" s="295">
        <f t="shared" si="9"/>
        <v>0</v>
      </c>
    </row>
    <row r="383" spans="1:10" ht="24.95" customHeight="1">
      <c r="A383" s="451" t="s">
        <v>83</v>
      </c>
      <c r="B383" s="286"/>
      <c r="C383" s="288" t="s">
        <v>87</v>
      </c>
      <c r="D383" s="286"/>
      <c r="E383" s="286"/>
      <c r="F383" s="286"/>
      <c r="G383" s="286"/>
      <c r="H383" s="452">
        <v>0</v>
      </c>
      <c r="I383" s="295"/>
      <c r="J383" s="453" t="e">
        <f>SUM(J384:J386)</f>
        <v>#VALUE!</v>
      </c>
    </row>
    <row r="384" spans="1:10">
      <c r="A384" s="432"/>
      <c r="B384" s="384"/>
      <c r="C384" s="67" t="s">
        <v>1010</v>
      </c>
      <c r="D384" s="67" t="s">
        <v>89</v>
      </c>
      <c r="E384" s="383" t="s">
        <v>17</v>
      </c>
      <c r="F384" s="384">
        <v>4</v>
      </c>
      <c r="G384" s="384" t="s">
        <v>19</v>
      </c>
      <c r="H384" s="452">
        <v>44</v>
      </c>
      <c r="I384" s="295" t="s">
        <v>1821</v>
      </c>
      <c r="J384" s="295" t="e">
        <f t="shared" si="9"/>
        <v>#VALUE!</v>
      </c>
    </row>
    <row r="385" spans="1:10" s="434" customFormat="1">
      <c r="A385" s="432"/>
      <c r="B385" s="384"/>
      <c r="C385" s="435"/>
      <c r="D385" s="281"/>
      <c r="E385" s="281"/>
      <c r="F385" s="268"/>
      <c r="G385" s="268"/>
      <c r="H385" s="454"/>
      <c r="I385" s="295"/>
      <c r="J385" s="295">
        <f t="shared" si="9"/>
        <v>0</v>
      </c>
    </row>
    <row r="386" spans="1:10">
      <c r="A386" s="432"/>
      <c r="B386" s="384"/>
      <c r="C386" s="383"/>
      <c r="D386" s="383"/>
      <c r="E386" s="383"/>
      <c r="F386" s="384"/>
      <c r="G386" s="384"/>
      <c r="H386" s="452"/>
      <c r="I386" s="295"/>
      <c r="J386" s="295">
        <f t="shared" si="9"/>
        <v>0</v>
      </c>
    </row>
    <row r="387" spans="1:10" ht="24.95" customHeight="1">
      <c r="A387" s="451" t="s">
        <v>85</v>
      </c>
      <c r="B387" s="286"/>
      <c r="C387" s="288" t="s">
        <v>72</v>
      </c>
      <c r="D387" s="286"/>
      <c r="E387" s="286"/>
      <c r="F387" s="286"/>
      <c r="G387" s="286"/>
      <c r="H387" s="452">
        <v>0</v>
      </c>
      <c r="I387" s="295"/>
      <c r="J387" s="453">
        <f>SUM(J388:J390)</f>
        <v>0</v>
      </c>
    </row>
    <row r="388" spans="1:10">
      <c r="A388" s="432"/>
      <c r="B388" s="384"/>
      <c r="C388" s="383"/>
      <c r="D388" s="383"/>
      <c r="E388" s="383"/>
      <c r="F388" s="384"/>
      <c r="G388" s="384"/>
      <c r="H388" s="452"/>
      <c r="I388" s="295"/>
      <c r="J388" s="295">
        <f t="shared" ref="J388:J424" si="10">H388*I388</f>
        <v>0</v>
      </c>
    </row>
    <row r="389" spans="1:10" s="434" customFormat="1">
      <c r="A389" s="432"/>
      <c r="B389" s="384"/>
      <c r="C389" s="435"/>
      <c r="D389" s="281"/>
      <c r="E389" s="281"/>
      <c r="F389" s="268"/>
      <c r="G389" s="268"/>
      <c r="H389" s="454"/>
      <c r="I389" s="295"/>
      <c r="J389" s="295">
        <f t="shared" si="10"/>
        <v>0</v>
      </c>
    </row>
    <row r="390" spans="1:10">
      <c r="A390" s="432"/>
      <c r="B390" s="384"/>
      <c r="C390" s="383"/>
      <c r="D390" s="383"/>
      <c r="E390" s="383"/>
      <c r="F390" s="384"/>
      <c r="G390" s="384"/>
      <c r="H390" s="452"/>
      <c r="I390" s="295"/>
      <c r="J390" s="295">
        <f t="shared" si="10"/>
        <v>0</v>
      </c>
    </row>
    <row r="391" spans="1:10" ht="24.95" customHeight="1">
      <c r="A391" s="451" t="s">
        <v>126</v>
      </c>
      <c r="B391" s="286"/>
      <c r="C391" s="288" t="s">
        <v>74</v>
      </c>
      <c r="D391" s="286"/>
      <c r="E391" s="286"/>
      <c r="F391" s="286"/>
      <c r="G391" s="286"/>
      <c r="H391" s="452">
        <v>0</v>
      </c>
      <c r="I391" s="295"/>
      <c r="J391" s="453">
        <f>SUM(J392:J394)</f>
        <v>0</v>
      </c>
    </row>
    <row r="392" spans="1:10" s="434" customFormat="1">
      <c r="A392" s="432"/>
      <c r="B392" s="433"/>
      <c r="C392" s="435"/>
      <c r="D392" s="281"/>
      <c r="E392" s="281"/>
      <c r="F392" s="268"/>
      <c r="G392" s="268"/>
      <c r="H392" s="454"/>
      <c r="I392" s="295"/>
      <c r="J392" s="295">
        <f t="shared" si="10"/>
        <v>0</v>
      </c>
    </row>
    <row r="393" spans="1:10" s="434" customFormat="1">
      <c r="A393" s="432"/>
      <c r="B393" s="433"/>
      <c r="C393" s="435"/>
      <c r="D393" s="281"/>
      <c r="E393" s="281"/>
      <c r="F393" s="268"/>
      <c r="G393" s="268"/>
      <c r="H393" s="454"/>
      <c r="I393" s="295"/>
      <c r="J393" s="295"/>
    </row>
    <row r="394" spans="1:10" s="434" customFormat="1">
      <c r="A394" s="432"/>
      <c r="B394" s="433"/>
      <c r="C394" s="435"/>
      <c r="D394" s="281"/>
      <c r="E394" s="281"/>
      <c r="F394" s="268"/>
      <c r="G394" s="268"/>
      <c r="H394" s="454"/>
      <c r="I394" s="295"/>
      <c r="J394" s="295">
        <f t="shared" si="10"/>
        <v>0</v>
      </c>
    </row>
    <row r="395" spans="1:10" ht="24.95" customHeight="1">
      <c r="A395" s="451" t="s">
        <v>127</v>
      </c>
      <c r="B395" s="286"/>
      <c r="C395" s="288" t="s">
        <v>76</v>
      </c>
      <c r="D395" s="286"/>
      <c r="E395" s="286"/>
      <c r="F395" s="286"/>
      <c r="G395" s="286"/>
      <c r="H395" s="452">
        <v>0</v>
      </c>
      <c r="I395" s="295"/>
      <c r="J395" s="453">
        <f>SUM(J396:J398)</f>
        <v>0</v>
      </c>
    </row>
    <row r="396" spans="1:10">
      <c r="A396" s="432"/>
      <c r="B396" s="384"/>
      <c r="C396" s="383"/>
      <c r="D396" s="383"/>
      <c r="E396" s="383"/>
      <c r="F396" s="384"/>
      <c r="G396" s="384"/>
      <c r="H396" s="452"/>
      <c r="I396" s="295"/>
      <c r="J396" s="295">
        <f t="shared" si="10"/>
        <v>0</v>
      </c>
    </row>
    <row r="397" spans="1:10">
      <c r="A397" s="432"/>
      <c r="B397" s="384"/>
      <c r="C397" s="383"/>
      <c r="D397" s="383"/>
      <c r="E397" s="383"/>
      <c r="F397" s="384"/>
      <c r="G397" s="384"/>
      <c r="H397" s="452"/>
      <c r="I397" s="295"/>
      <c r="J397" s="295"/>
    </row>
    <row r="398" spans="1:10">
      <c r="A398" s="432"/>
      <c r="B398" s="384"/>
      <c r="C398" s="383"/>
      <c r="D398" s="383"/>
      <c r="E398" s="383"/>
      <c r="F398" s="384"/>
      <c r="G398" s="384"/>
      <c r="H398" s="452"/>
      <c r="I398" s="295"/>
      <c r="J398" s="295">
        <f t="shared" si="10"/>
        <v>0</v>
      </c>
    </row>
    <row r="399" spans="1:10" ht="24.95" customHeight="1">
      <c r="A399" s="451" t="s">
        <v>128</v>
      </c>
      <c r="B399" s="286"/>
      <c r="C399" s="288" t="s">
        <v>78</v>
      </c>
      <c r="D399" s="286"/>
      <c r="E399" s="286"/>
      <c r="F399" s="286"/>
      <c r="G399" s="286"/>
      <c r="H399" s="452">
        <v>0</v>
      </c>
      <c r="I399" s="295"/>
      <c r="J399" s="453">
        <f>SUM(J400:J402)</f>
        <v>0</v>
      </c>
    </row>
    <row r="400" spans="1:10">
      <c r="A400" s="432"/>
      <c r="B400" s="384"/>
      <c r="C400" s="383"/>
      <c r="D400" s="383"/>
      <c r="E400" s="383"/>
      <c r="F400" s="384"/>
      <c r="G400" s="384"/>
      <c r="H400" s="452"/>
      <c r="I400" s="295"/>
      <c r="J400" s="295">
        <f t="shared" si="10"/>
        <v>0</v>
      </c>
    </row>
    <row r="401" spans="1:10">
      <c r="A401" s="432"/>
      <c r="B401" s="384"/>
      <c r="C401" s="383"/>
      <c r="D401" s="383"/>
      <c r="E401" s="383"/>
      <c r="F401" s="384"/>
      <c r="G401" s="384"/>
      <c r="H401" s="452"/>
      <c r="I401" s="295"/>
      <c r="J401" s="295">
        <f t="shared" si="10"/>
        <v>0</v>
      </c>
    </row>
    <row r="402" spans="1:10">
      <c r="A402" s="432"/>
      <c r="B402" s="384"/>
      <c r="C402" s="383"/>
      <c r="D402" s="383"/>
      <c r="E402" s="383"/>
      <c r="F402" s="384"/>
      <c r="G402" s="384"/>
      <c r="H402" s="452"/>
      <c r="I402" s="295"/>
      <c r="J402" s="295">
        <f t="shared" si="10"/>
        <v>0</v>
      </c>
    </row>
    <row r="403" spans="1:10" ht="24.95" customHeight="1">
      <c r="A403" s="451" t="s">
        <v>146</v>
      </c>
      <c r="B403" s="286"/>
      <c r="C403" s="288" t="s">
        <v>80</v>
      </c>
      <c r="D403" s="286"/>
      <c r="E403" s="286"/>
      <c r="F403" s="286"/>
      <c r="G403" s="286"/>
      <c r="H403" s="452">
        <v>0</v>
      </c>
      <c r="I403" s="295"/>
      <c r="J403" s="453">
        <f>SUM(J406)</f>
        <v>0</v>
      </c>
    </row>
    <row r="404" spans="1:10" ht="10.9" customHeight="1">
      <c r="A404" s="451"/>
      <c r="B404" s="286"/>
      <c r="C404" s="288"/>
      <c r="D404" s="286"/>
      <c r="E404" s="286"/>
      <c r="F404" s="286"/>
      <c r="G404" s="286"/>
      <c r="H404" s="452"/>
      <c r="I404" s="295"/>
      <c r="J404" s="453"/>
    </row>
    <row r="405" spans="1:10" ht="11.45" customHeight="1">
      <c r="A405" s="451"/>
      <c r="B405" s="286"/>
      <c r="C405" s="288"/>
      <c r="D405" s="286"/>
      <c r="E405" s="286"/>
      <c r="F405" s="286"/>
      <c r="G405" s="286"/>
      <c r="H405" s="452"/>
      <c r="I405" s="295"/>
      <c r="J405" s="453"/>
    </row>
    <row r="406" spans="1:10" ht="11.45" customHeight="1">
      <c r="A406" s="432"/>
      <c r="B406" s="384"/>
      <c r="C406" s="383"/>
      <c r="D406" s="383"/>
      <c r="E406" s="383"/>
      <c r="F406" s="384"/>
      <c r="G406" s="384"/>
      <c r="H406" s="452"/>
      <c r="I406" s="295"/>
      <c r="J406" s="295">
        <f t="shared" si="10"/>
        <v>0</v>
      </c>
    </row>
    <row r="407" spans="1:10" ht="24.95" customHeight="1">
      <c r="A407" s="451" t="s">
        <v>175</v>
      </c>
      <c r="B407" s="286"/>
      <c r="C407" s="288" t="s">
        <v>82</v>
      </c>
      <c r="D407" s="286"/>
      <c r="E407" s="286"/>
      <c r="F407" s="286"/>
      <c r="G407" s="286"/>
      <c r="H407" s="452">
        <v>0</v>
      </c>
      <c r="I407" s="295"/>
      <c r="J407" s="453">
        <f>SUM(J408:J410)</f>
        <v>0</v>
      </c>
    </row>
    <row r="408" spans="1:10">
      <c r="A408" s="432"/>
      <c r="B408" s="384"/>
      <c r="C408" s="383"/>
      <c r="D408" s="383"/>
      <c r="E408" s="383"/>
      <c r="F408" s="384"/>
      <c r="G408" s="384"/>
      <c r="H408" s="452"/>
      <c r="I408" s="295"/>
      <c r="J408" s="295">
        <f t="shared" si="10"/>
        <v>0</v>
      </c>
    </row>
    <row r="409" spans="1:10">
      <c r="A409" s="432"/>
      <c r="B409" s="384"/>
      <c r="C409" s="383"/>
      <c r="D409" s="383"/>
      <c r="E409" s="383"/>
      <c r="F409" s="384"/>
      <c r="G409" s="384"/>
      <c r="H409" s="452"/>
      <c r="I409" s="295"/>
      <c r="J409" s="295">
        <f t="shared" si="10"/>
        <v>0</v>
      </c>
    </row>
    <row r="410" spans="1:10">
      <c r="A410" s="432"/>
      <c r="B410" s="384"/>
      <c r="C410" s="383"/>
      <c r="D410" s="383"/>
      <c r="E410" s="383"/>
      <c r="F410" s="384"/>
      <c r="G410" s="384"/>
      <c r="H410" s="452"/>
      <c r="I410" s="295"/>
      <c r="J410" s="295">
        <f t="shared" si="10"/>
        <v>0</v>
      </c>
    </row>
    <row r="411" spans="1:10" ht="24.95" customHeight="1">
      <c r="A411" s="451" t="s">
        <v>176</v>
      </c>
      <c r="B411" s="286"/>
      <c r="C411" s="288" t="s">
        <v>84</v>
      </c>
      <c r="D411" s="286"/>
      <c r="E411" s="286"/>
      <c r="F411" s="286"/>
      <c r="G411" s="286"/>
      <c r="H411" s="452">
        <v>0</v>
      </c>
      <c r="I411" s="295"/>
      <c r="J411" s="453">
        <f>SUM(J412:J414)</f>
        <v>0</v>
      </c>
    </row>
    <row r="412" spans="1:10" ht="12" customHeight="1">
      <c r="A412" s="432"/>
      <c r="B412" s="482"/>
      <c r="C412" s="281"/>
      <c r="D412" s="281"/>
      <c r="E412" s="281"/>
      <c r="F412" s="268"/>
      <c r="G412" s="268"/>
      <c r="H412" s="452"/>
      <c r="I412" s="295"/>
      <c r="J412" s="295">
        <f t="shared" si="10"/>
        <v>0</v>
      </c>
    </row>
    <row r="413" spans="1:10" ht="10.9" customHeight="1">
      <c r="A413" s="432"/>
      <c r="B413" s="482"/>
      <c r="C413" s="281"/>
      <c r="D413" s="281"/>
      <c r="E413" s="281"/>
      <c r="F413" s="268"/>
      <c r="G413" s="268"/>
      <c r="H413" s="452"/>
      <c r="I413" s="295"/>
      <c r="J413" s="295">
        <f t="shared" si="10"/>
        <v>0</v>
      </c>
    </row>
    <row r="414" spans="1:10" ht="10.15" customHeight="1">
      <c r="A414" s="432"/>
      <c r="B414" s="482"/>
      <c r="C414" s="281"/>
      <c r="D414" s="281"/>
      <c r="E414" s="281"/>
      <c r="F414" s="268"/>
      <c r="G414" s="268"/>
      <c r="H414" s="452"/>
      <c r="I414" s="295"/>
      <c r="J414" s="295">
        <f t="shared" si="10"/>
        <v>0</v>
      </c>
    </row>
    <row r="415" spans="1:10" ht="24.95" customHeight="1">
      <c r="A415" s="451" t="s">
        <v>177</v>
      </c>
      <c r="B415" s="286"/>
      <c r="C415" s="288" t="s">
        <v>86</v>
      </c>
      <c r="D415" s="286"/>
      <c r="E415" s="286"/>
      <c r="F415" s="286"/>
      <c r="G415" s="286"/>
      <c r="H415" s="452">
        <v>0</v>
      </c>
      <c r="I415" s="295"/>
      <c r="J415" s="453">
        <f>SUM(J416:J418)</f>
        <v>0</v>
      </c>
    </row>
    <row r="416" spans="1:10" s="434" customFormat="1">
      <c r="A416" s="432"/>
      <c r="B416" s="433"/>
      <c r="C416" s="435"/>
      <c r="D416" s="281"/>
      <c r="E416" s="281"/>
      <c r="F416" s="268"/>
      <c r="G416" s="268"/>
      <c r="H416" s="454"/>
      <c r="I416" s="295"/>
      <c r="J416" s="295">
        <f t="shared" si="10"/>
        <v>0</v>
      </c>
    </row>
    <row r="417" spans="1:10" s="434" customFormat="1">
      <c r="A417" s="432"/>
      <c r="B417" s="433"/>
      <c r="C417" s="435"/>
      <c r="D417" s="281"/>
      <c r="E417" s="281"/>
      <c r="F417" s="268"/>
      <c r="G417" s="268"/>
      <c r="H417" s="454"/>
      <c r="I417" s="295"/>
      <c r="J417" s="295">
        <f t="shared" si="10"/>
        <v>0</v>
      </c>
    </row>
    <row r="418" spans="1:10" s="434" customFormat="1">
      <c r="A418" s="432"/>
      <c r="B418" s="433"/>
      <c r="C418" s="435"/>
      <c r="D418" s="281"/>
      <c r="E418" s="281"/>
      <c r="F418" s="268"/>
      <c r="G418" s="268"/>
      <c r="H418" s="454"/>
      <c r="I418" s="295"/>
      <c r="J418" s="295">
        <f t="shared" si="10"/>
        <v>0</v>
      </c>
    </row>
    <row r="419" spans="1:10" s="434" customFormat="1" ht="15.75">
      <c r="A419" s="460" t="s">
        <v>91</v>
      </c>
      <c r="B419" s="461"/>
      <c r="C419" s="462"/>
      <c r="D419" s="463"/>
      <c r="E419" s="463"/>
      <c r="F419" s="464"/>
      <c r="G419" s="464"/>
      <c r="H419" s="465"/>
      <c r="I419" s="466"/>
      <c r="J419" s="295"/>
    </row>
    <row r="420" spans="1:10" ht="24.95" customHeight="1">
      <c r="A420" s="446" t="s">
        <v>181</v>
      </c>
      <c r="B420" s="447"/>
      <c r="C420" s="448"/>
      <c r="D420" s="448"/>
      <c r="E420" s="448"/>
      <c r="F420" s="448"/>
      <c r="G420" s="448"/>
      <c r="H420" s="449"/>
      <c r="I420" s="450"/>
      <c r="J420" s="295"/>
    </row>
    <row r="421" spans="1:10" ht="24.95" customHeight="1">
      <c r="A421" s="451" t="s">
        <v>13</v>
      </c>
      <c r="B421" s="286"/>
      <c r="C421" s="288" t="s">
        <v>93</v>
      </c>
      <c r="D421" s="286"/>
      <c r="E421" s="286"/>
      <c r="F421" s="286"/>
      <c r="G421" s="286"/>
      <c r="H421" s="452">
        <v>0</v>
      </c>
      <c r="I421" s="295"/>
      <c r="J421" s="453">
        <f>SUM(J422:J424)</f>
        <v>582.75</v>
      </c>
    </row>
    <row r="422" spans="1:10" s="434" customFormat="1" ht="22.5">
      <c r="A422" s="432"/>
      <c r="B422" s="433"/>
      <c r="C422" s="414" t="s">
        <v>1011</v>
      </c>
      <c r="D422" s="414" t="s">
        <v>249</v>
      </c>
      <c r="E422" s="414" t="s">
        <v>17</v>
      </c>
      <c r="F422" s="414">
        <v>5</v>
      </c>
      <c r="G422" s="415" t="s">
        <v>19</v>
      </c>
      <c r="H422" s="479">
        <v>45</v>
      </c>
      <c r="I422" s="483">
        <v>12.95</v>
      </c>
      <c r="J422" s="295">
        <f t="shared" si="10"/>
        <v>582.75</v>
      </c>
    </row>
    <row r="423" spans="1:10" s="434" customFormat="1">
      <c r="A423" s="432"/>
      <c r="B423" s="433"/>
      <c r="C423" s="435"/>
      <c r="D423" s="281"/>
      <c r="E423" s="281"/>
      <c r="F423" s="268"/>
      <c r="G423" s="268"/>
      <c r="H423" s="454"/>
      <c r="I423" s="295"/>
      <c r="J423" s="295">
        <f t="shared" si="10"/>
        <v>0</v>
      </c>
    </row>
    <row r="424" spans="1:10" s="434" customFormat="1">
      <c r="A424" s="432"/>
      <c r="B424" s="433"/>
      <c r="C424" s="435"/>
      <c r="D424" s="281"/>
      <c r="E424" s="281"/>
      <c r="F424" s="268"/>
      <c r="G424" s="268"/>
      <c r="H424" s="454"/>
      <c r="I424" s="295"/>
      <c r="J424" s="295">
        <f t="shared" si="10"/>
        <v>0</v>
      </c>
    </row>
    <row r="425" spans="1:10" ht="24.95" customHeight="1">
      <c r="A425" s="451" t="s">
        <v>94</v>
      </c>
      <c r="B425" s="286"/>
      <c r="C425" s="288" t="s">
        <v>95</v>
      </c>
      <c r="D425" s="286"/>
      <c r="E425" s="286"/>
      <c r="F425" s="286"/>
      <c r="G425" s="286"/>
      <c r="H425" s="452">
        <v>0</v>
      </c>
      <c r="I425" s="295"/>
      <c r="J425" s="453">
        <f>SUM(J426:J428)</f>
        <v>0</v>
      </c>
    </row>
    <row r="426" spans="1:10" s="434" customFormat="1">
      <c r="A426" s="432"/>
      <c r="B426" s="433"/>
      <c r="C426" s="435"/>
      <c r="D426" s="281"/>
      <c r="E426" s="281"/>
      <c r="F426" s="268"/>
      <c r="G426" s="268"/>
      <c r="H426" s="454"/>
      <c r="I426" s="295"/>
      <c r="J426" s="295">
        <f t="shared" ref="J426:J488" si="11">H426*I426</f>
        <v>0</v>
      </c>
    </row>
    <row r="427" spans="1:10" s="434" customFormat="1">
      <c r="A427" s="432"/>
      <c r="B427" s="433"/>
      <c r="C427" s="435"/>
      <c r="D427" s="281"/>
      <c r="E427" s="281"/>
      <c r="F427" s="268"/>
      <c r="G427" s="268"/>
      <c r="H427" s="454"/>
      <c r="I427" s="295"/>
      <c r="J427" s="295">
        <f t="shared" si="11"/>
        <v>0</v>
      </c>
    </row>
    <row r="428" spans="1:10" s="434" customFormat="1">
      <c r="A428" s="432"/>
      <c r="B428" s="433"/>
      <c r="C428" s="435"/>
      <c r="D428" s="281"/>
      <c r="E428" s="281"/>
      <c r="F428" s="268"/>
      <c r="G428" s="268"/>
      <c r="H428" s="454"/>
      <c r="I428" s="295"/>
      <c r="J428" s="295">
        <f t="shared" si="11"/>
        <v>0</v>
      </c>
    </row>
    <row r="429" spans="1:10" ht="24.95" customHeight="1">
      <c r="A429" s="451" t="s">
        <v>96</v>
      </c>
      <c r="B429" s="286"/>
      <c r="C429" s="288" t="s">
        <v>97</v>
      </c>
      <c r="D429" s="286"/>
      <c r="E429" s="286"/>
      <c r="F429" s="286"/>
      <c r="G429" s="286"/>
      <c r="H429" s="452">
        <v>0</v>
      </c>
      <c r="I429" s="295"/>
      <c r="J429" s="453">
        <f>SUM(J430:J432)</f>
        <v>0</v>
      </c>
    </row>
    <row r="430" spans="1:10" s="434" customFormat="1">
      <c r="A430" s="432"/>
      <c r="B430" s="433"/>
      <c r="C430" s="435"/>
      <c r="D430" s="281"/>
      <c r="E430" s="281"/>
      <c r="F430" s="268"/>
      <c r="G430" s="268"/>
      <c r="H430" s="454"/>
      <c r="I430" s="295"/>
      <c r="J430" s="295">
        <f t="shared" si="11"/>
        <v>0</v>
      </c>
    </row>
    <row r="431" spans="1:10" s="434" customFormat="1">
      <c r="A431" s="432"/>
      <c r="B431" s="433"/>
      <c r="C431" s="435"/>
      <c r="D431" s="281"/>
      <c r="E431" s="281"/>
      <c r="F431" s="268"/>
      <c r="G431" s="268"/>
      <c r="H431" s="454"/>
      <c r="I431" s="295"/>
      <c r="J431" s="295">
        <f t="shared" si="11"/>
        <v>0</v>
      </c>
    </row>
    <row r="432" spans="1:10" s="434" customFormat="1">
      <c r="A432" s="432"/>
      <c r="B432" s="433"/>
      <c r="C432" s="435"/>
      <c r="D432" s="281"/>
      <c r="E432" s="281"/>
      <c r="F432" s="268"/>
      <c r="G432" s="268"/>
      <c r="H432" s="454"/>
      <c r="I432" s="295"/>
      <c r="J432" s="295">
        <f t="shared" si="11"/>
        <v>0</v>
      </c>
    </row>
    <row r="433" spans="1:10" ht="24.95" customHeight="1">
      <c r="A433" s="451" t="s">
        <v>104</v>
      </c>
      <c r="B433" s="286"/>
      <c r="C433" s="288" t="s">
        <v>28</v>
      </c>
      <c r="D433" s="286"/>
      <c r="E433" s="286"/>
      <c r="F433" s="286"/>
      <c r="G433" s="286"/>
      <c r="H433" s="452">
        <v>0</v>
      </c>
      <c r="I433" s="295"/>
      <c r="J433" s="453">
        <f>SUM(J434:J436)</f>
        <v>0</v>
      </c>
    </row>
    <row r="434" spans="1:10">
      <c r="A434" s="432"/>
      <c r="B434" s="384"/>
      <c r="C434" s="383"/>
      <c r="D434" s="383"/>
      <c r="E434" s="383"/>
      <c r="F434" s="384"/>
      <c r="G434" s="384"/>
      <c r="H434" s="452"/>
      <c r="I434" s="295"/>
      <c r="J434" s="295">
        <f t="shared" si="11"/>
        <v>0</v>
      </c>
    </row>
    <row r="435" spans="1:10">
      <c r="A435" s="432"/>
      <c r="B435" s="384"/>
      <c r="C435" s="383"/>
      <c r="D435" s="383"/>
      <c r="E435" s="383"/>
      <c r="F435" s="384"/>
      <c r="G435" s="384"/>
      <c r="H435" s="452"/>
      <c r="I435" s="295"/>
      <c r="J435" s="295">
        <f t="shared" si="11"/>
        <v>0</v>
      </c>
    </row>
    <row r="436" spans="1:10">
      <c r="A436" s="432"/>
      <c r="B436" s="384"/>
      <c r="C436" s="383"/>
      <c r="D436" s="383"/>
      <c r="E436" s="383"/>
      <c r="F436" s="384"/>
      <c r="G436" s="384"/>
      <c r="H436" s="452"/>
      <c r="I436" s="295"/>
      <c r="J436" s="295">
        <f t="shared" si="11"/>
        <v>0</v>
      </c>
    </row>
    <row r="437" spans="1:10" ht="24.95" customHeight="1">
      <c r="A437" s="451" t="s">
        <v>39</v>
      </c>
      <c r="B437" s="286"/>
      <c r="C437" s="288" t="s">
        <v>185</v>
      </c>
      <c r="D437" s="286"/>
      <c r="E437" s="286"/>
      <c r="F437" s="286"/>
      <c r="G437" s="286"/>
      <c r="H437" s="452">
        <v>0</v>
      </c>
      <c r="I437" s="295"/>
      <c r="J437" s="453" t="e">
        <f>SUM(J438:J440)</f>
        <v>#VALUE!</v>
      </c>
    </row>
    <row r="438" spans="1:10" s="434" customFormat="1" ht="22.5">
      <c r="A438" s="432"/>
      <c r="B438" s="433"/>
      <c r="C438" s="414" t="s">
        <v>186</v>
      </c>
      <c r="D438" s="415" t="s">
        <v>187</v>
      </c>
      <c r="E438" s="415" t="s">
        <v>17</v>
      </c>
      <c r="F438" s="415">
        <v>5</v>
      </c>
      <c r="G438" s="415" t="s">
        <v>19</v>
      </c>
      <c r="H438" s="479">
        <v>45</v>
      </c>
      <c r="I438" s="282" t="s">
        <v>1808</v>
      </c>
      <c r="J438" s="295" t="e">
        <f t="shared" si="11"/>
        <v>#VALUE!</v>
      </c>
    </row>
    <row r="439" spans="1:10" s="434" customFormat="1" ht="33.75">
      <c r="A439" s="432"/>
      <c r="B439" s="433"/>
      <c r="C439" s="414" t="s">
        <v>1866</v>
      </c>
      <c r="D439" s="415" t="s">
        <v>1867</v>
      </c>
      <c r="E439" s="415" t="s">
        <v>255</v>
      </c>
      <c r="F439" s="415">
        <v>5</v>
      </c>
      <c r="G439" s="415" t="s">
        <v>19</v>
      </c>
      <c r="H439" s="479">
        <v>4</v>
      </c>
      <c r="I439" s="282" t="s">
        <v>1812</v>
      </c>
      <c r="J439" s="295" t="e">
        <f t="shared" si="11"/>
        <v>#VALUE!</v>
      </c>
    </row>
    <row r="440" spans="1:10" s="434" customFormat="1">
      <c r="A440" s="432"/>
      <c r="B440" s="433"/>
      <c r="C440" s="435"/>
      <c r="D440" s="281"/>
      <c r="E440" s="281"/>
      <c r="F440" s="268"/>
      <c r="G440" s="268"/>
      <c r="H440" s="454"/>
      <c r="I440" s="295"/>
      <c r="J440" s="295">
        <f t="shared" si="11"/>
        <v>0</v>
      </c>
    </row>
    <row r="441" spans="1:10" ht="24.95" customHeight="1">
      <c r="A441" s="451" t="s">
        <v>41</v>
      </c>
      <c r="B441" s="286"/>
      <c r="C441" s="288" t="s">
        <v>191</v>
      </c>
      <c r="D441" s="286"/>
      <c r="E441" s="286"/>
      <c r="F441" s="286"/>
      <c r="G441" s="286"/>
      <c r="H441" s="452">
        <v>0</v>
      </c>
      <c r="I441" s="295"/>
      <c r="J441" s="453">
        <f>SUM(J442:J444)</f>
        <v>0</v>
      </c>
    </row>
    <row r="442" spans="1:10">
      <c r="A442" s="432"/>
      <c r="B442" s="384"/>
      <c r="C442" s="383"/>
      <c r="D442" s="383"/>
      <c r="E442" s="383"/>
      <c r="F442" s="384"/>
      <c r="G442" s="384"/>
      <c r="H442" s="452"/>
      <c r="I442" s="295"/>
      <c r="J442" s="295">
        <f t="shared" si="11"/>
        <v>0</v>
      </c>
    </row>
    <row r="443" spans="1:10" s="434" customFormat="1">
      <c r="A443" s="432"/>
      <c r="B443" s="433"/>
      <c r="C443" s="435"/>
      <c r="D443" s="281"/>
      <c r="E443" s="281"/>
      <c r="F443" s="268"/>
      <c r="G443" s="268"/>
      <c r="H443" s="454"/>
      <c r="I443" s="295"/>
      <c r="J443" s="295">
        <f t="shared" si="11"/>
        <v>0</v>
      </c>
    </row>
    <row r="444" spans="1:10" s="434" customFormat="1">
      <c r="A444" s="432"/>
      <c r="B444" s="433"/>
      <c r="C444" s="435"/>
      <c r="D444" s="281"/>
      <c r="E444" s="281"/>
      <c r="F444" s="268"/>
      <c r="G444" s="268"/>
      <c r="H444" s="454"/>
      <c r="I444" s="295"/>
      <c r="J444" s="295">
        <f t="shared" si="11"/>
        <v>0</v>
      </c>
    </row>
    <row r="445" spans="1:10" ht="24.95" customHeight="1">
      <c r="A445" s="451" t="s">
        <v>43</v>
      </c>
      <c r="B445" s="286"/>
      <c r="C445" s="288" t="s">
        <v>192</v>
      </c>
      <c r="D445" s="286"/>
      <c r="E445" s="286"/>
      <c r="F445" s="286"/>
      <c r="G445" s="286"/>
      <c r="H445" s="452">
        <v>0</v>
      </c>
      <c r="I445" s="295"/>
      <c r="J445" s="453">
        <f>SUM(J446:J448)</f>
        <v>0</v>
      </c>
    </row>
    <row r="446" spans="1:10">
      <c r="A446" s="432"/>
      <c r="B446" s="384"/>
      <c r="C446" s="414"/>
      <c r="D446" s="415"/>
      <c r="E446" s="415"/>
      <c r="F446" s="415"/>
      <c r="G446" s="415"/>
      <c r="H446" s="479"/>
      <c r="I446" s="416"/>
      <c r="J446" s="295">
        <f t="shared" si="11"/>
        <v>0</v>
      </c>
    </row>
    <row r="447" spans="1:10">
      <c r="A447" s="432"/>
      <c r="B447" s="384"/>
      <c r="C447" s="383"/>
      <c r="D447" s="383"/>
      <c r="E447" s="383"/>
      <c r="F447" s="384"/>
      <c r="G447" s="384"/>
      <c r="H447" s="452"/>
      <c r="I447" s="295"/>
      <c r="J447" s="295">
        <f t="shared" si="11"/>
        <v>0</v>
      </c>
    </row>
    <row r="448" spans="1:10">
      <c r="A448" s="432"/>
      <c r="B448" s="384"/>
      <c r="C448" s="383"/>
      <c r="D448" s="383"/>
      <c r="E448" s="383"/>
      <c r="F448" s="384"/>
      <c r="G448" s="384"/>
      <c r="H448" s="452"/>
      <c r="I448" s="295"/>
      <c r="J448" s="295">
        <f t="shared" si="11"/>
        <v>0</v>
      </c>
    </row>
    <row r="449" spans="1:10" ht="24.95" customHeight="1">
      <c r="A449" s="451" t="s">
        <v>49</v>
      </c>
      <c r="B449" s="286"/>
      <c r="C449" s="288" t="s">
        <v>196</v>
      </c>
      <c r="D449" s="286"/>
      <c r="E449" s="286"/>
      <c r="F449" s="286"/>
      <c r="G449" s="286"/>
      <c r="H449" s="452">
        <v>0</v>
      </c>
      <c r="I449" s="295"/>
      <c r="J449" s="453" t="e">
        <f>SUM(J450:J452)</f>
        <v>#VALUE!</v>
      </c>
    </row>
    <row r="450" spans="1:10" s="434" customFormat="1" ht="22.5">
      <c r="A450" s="432"/>
      <c r="B450" s="433"/>
      <c r="C450" s="414" t="s">
        <v>1868</v>
      </c>
      <c r="D450" s="415" t="s">
        <v>1869</v>
      </c>
      <c r="E450" s="415" t="s">
        <v>17</v>
      </c>
      <c r="F450" s="415">
        <v>5</v>
      </c>
      <c r="G450" s="415" t="s">
        <v>1870</v>
      </c>
      <c r="H450" s="479">
        <v>34</v>
      </c>
      <c r="I450" s="295" t="s">
        <v>1871</v>
      </c>
      <c r="J450" s="295" t="e">
        <f t="shared" si="11"/>
        <v>#VALUE!</v>
      </c>
    </row>
    <row r="451" spans="1:10" s="434" customFormat="1">
      <c r="A451" s="432"/>
      <c r="B451" s="433"/>
      <c r="C451" s="435"/>
      <c r="D451" s="281"/>
      <c r="E451" s="281"/>
      <c r="F451" s="268"/>
      <c r="G451" s="268"/>
      <c r="H451" s="454"/>
      <c r="I451" s="295"/>
      <c r="J451" s="295">
        <f t="shared" si="11"/>
        <v>0</v>
      </c>
    </row>
    <row r="452" spans="1:10" s="434" customFormat="1">
      <c r="A452" s="432"/>
      <c r="B452" s="433"/>
      <c r="C452" s="435"/>
      <c r="D452" s="281"/>
      <c r="E452" s="281"/>
      <c r="F452" s="268"/>
      <c r="G452" s="268"/>
      <c r="H452" s="454"/>
      <c r="I452" s="295"/>
      <c r="J452" s="295">
        <f t="shared" si="11"/>
        <v>0</v>
      </c>
    </row>
    <row r="453" spans="1:10" ht="24.95" customHeight="1">
      <c r="A453" s="451" t="s">
        <v>51</v>
      </c>
      <c r="B453" s="286"/>
      <c r="C453" s="288" t="s">
        <v>197</v>
      </c>
      <c r="D453" s="286"/>
      <c r="E453" s="286"/>
      <c r="F453" s="286"/>
      <c r="G453" s="286"/>
      <c r="H453" s="452">
        <v>0</v>
      </c>
      <c r="I453" s="295"/>
      <c r="J453" s="453">
        <f>SUM(J454:J456)</f>
        <v>0</v>
      </c>
    </row>
    <row r="454" spans="1:10">
      <c r="A454" s="432"/>
      <c r="B454" s="384"/>
      <c r="C454" s="383"/>
      <c r="D454" s="383"/>
      <c r="E454" s="383"/>
      <c r="F454" s="384"/>
      <c r="G454" s="384"/>
      <c r="H454" s="452"/>
      <c r="I454" s="295"/>
      <c r="J454" s="295">
        <f t="shared" si="11"/>
        <v>0</v>
      </c>
    </row>
    <row r="455" spans="1:10">
      <c r="A455" s="432"/>
      <c r="B455" s="384"/>
      <c r="C455" s="383"/>
      <c r="D455" s="383"/>
      <c r="E455" s="383"/>
      <c r="F455" s="384"/>
      <c r="G455" s="384"/>
      <c r="H455" s="452"/>
      <c r="I455" s="295"/>
      <c r="J455" s="295"/>
    </row>
    <row r="456" spans="1:10">
      <c r="A456" s="432"/>
      <c r="B456" s="384"/>
      <c r="C456" s="383"/>
      <c r="D456" s="383"/>
      <c r="E456" s="383"/>
      <c r="F456" s="384"/>
      <c r="G456" s="384"/>
      <c r="H456" s="452"/>
      <c r="I456" s="295"/>
      <c r="J456" s="295">
        <f t="shared" si="11"/>
        <v>0</v>
      </c>
    </row>
    <row r="457" spans="1:10" ht="24.95" customHeight="1">
      <c r="A457" s="451" t="s">
        <v>55</v>
      </c>
      <c r="B457" s="286"/>
      <c r="C457" s="288" t="s">
        <v>198</v>
      </c>
      <c r="D457" s="286"/>
      <c r="E457" s="286"/>
      <c r="F457" s="286"/>
      <c r="G457" s="286"/>
      <c r="H457" s="452">
        <v>0</v>
      </c>
      <c r="I457" s="295"/>
      <c r="J457" s="453">
        <f>SUM(J458:J460)</f>
        <v>0</v>
      </c>
    </row>
    <row r="458" spans="1:10">
      <c r="A458" s="432"/>
      <c r="B458" s="384"/>
      <c r="C458" s="383"/>
      <c r="D458" s="383"/>
      <c r="E458" s="383"/>
      <c r="F458" s="384"/>
      <c r="G458" s="384"/>
      <c r="H458" s="452"/>
      <c r="I458" s="295"/>
      <c r="J458" s="295">
        <f t="shared" si="11"/>
        <v>0</v>
      </c>
    </row>
    <row r="459" spans="1:10">
      <c r="A459" s="432"/>
      <c r="B459" s="384"/>
      <c r="C459" s="383"/>
      <c r="D459" s="383"/>
      <c r="E459" s="383"/>
      <c r="F459" s="384"/>
      <c r="G459" s="384"/>
      <c r="H459" s="452"/>
      <c r="I459" s="295"/>
      <c r="J459" s="295"/>
    </row>
    <row r="460" spans="1:10">
      <c r="A460" s="432"/>
      <c r="B460" s="384"/>
      <c r="C460" s="383"/>
      <c r="D460" s="383"/>
      <c r="E460" s="383"/>
      <c r="F460" s="384"/>
      <c r="G460" s="384"/>
      <c r="H460" s="452"/>
      <c r="I460" s="295"/>
      <c r="J460" s="295">
        <f t="shared" si="11"/>
        <v>0</v>
      </c>
    </row>
    <row r="461" spans="1:10" ht="24.95" customHeight="1">
      <c r="A461" s="451" t="s">
        <v>57</v>
      </c>
      <c r="B461" s="286"/>
      <c r="C461" s="288" t="s">
        <v>199</v>
      </c>
      <c r="D461" s="286"/>
      <c r="E461" s="286"/>
      <c r="F461" s="286"/>
      <c r="G461" s="286"/>
      <c r="H461" s="452">
        <v>0</v>
      </c>
      <c r="I461" s="295"/>
      <c r="J461" s="453">
        <f>SUM(J462:J464)</f>
        <v>0</v>
      </c>
    </row>
    <row r="462" spans="1:10">
      <c r="A462" s="432"/>
      <c r="B462" s="384"/>
      <c r="C462" s="383"/>
      <c r="D462" s="383"/>
      <c r="E462" s="383"/>
      <c r="F462" s="384"/>
      <c r="G462" s="384"/>
      <c r="H462" s="452"/>
      <c r="I462" s="295"/>
      <c r="J462" s="295">
        <f t="shared" si="11"/>
        <v>0</v>
      </c>
    </row>
    <row r="463" spans="1:10">
      <c r="A463" s="432"/>
      <c r="B463" s="384"/>
      <c r="C463" s="383"/>
      <c r="D463" s="383"/>
      <c r="E463" s="383"/>
      <c r="F463" s="384"/>
      <c r="G463" s="384"/>
      <c r="H463" s="452"/>
      <c r="I463" s="295"/>
      <c r="J463" s="295">
        <f t="shared" si="11"/>
        <v>0</v>
      </c>
    </row>
    <row r="464" spans="1:10">
      <c r="A464" s="432"/>
      <c r="B464" s="384"/>
      <c r="C464" s="383"/>
      <c r="D464" s="383"/>
      <c r="E464" s="383"/>
      <c r="F464" s="384"/>
      <c r="G464" s="384"/>
      <c r="H464" s="452"/>
      <c r="I464" s="295"/>
      <c r="J464" s="295">
        <f t="shared" si="11"/>
        <v>0</v>
      </c>
    </row>
    <row r="465" spans="1:10" ht="24.95" customHeight="1">
      <c r="A465" s="451" t="s">
        <v>59</v>
      </c>
      <c r="B465" s="286"/>
      <c r="C465" s="288" t="s">
        <v>200</v>
      </c>
      <c r="D465" s="286"/>
      <c r="E465" s="286"/>
      <c r="F465" s="286"/>
      <c r="G465" s="286"/>
      <c r="H465" s="452">
        <v>0</v>
      </c>
      <c r="I465" s="295"/>
      <c r="J465" s="453">
        <f>SUM(J466:J468)</f>
        <v>0</v>
      </c>
    </row>
    <row r="466" spans="1:10" s="434" customFormat="1">
      <c r="A466" s="432"/>
      <c r="B466" s="433"/>
      <c r="C466" s="435"/>
      <c r="D466" s="281"/>
      <c r="E466" s="281"/>
      <c r="F466" s="268"/>
      <c r="G466" s="268"/>
      <c r="H466" s="454"/>
      <c r="I466" s="295"/>
      <c r="J466" s="295">
        <f t="shared" si="11"/>
        <v>0</v>
      </c>
    </row>
    <row r="467" spans="1:10" s="434" customFormat="1">
      <c r="A467" s="432"/>
      <c r="B467" s="433"/>
      <c r="C467" s="435"/>
      <c r="D467" s="281"/>
      <c r="E467" s="281"/>
      <c r="F467" s="268"/>
      <c r="G467" s="268"/>
      <c r="H467" s="454"/>
      <c r="I467" s="295"/>
      <c r="J467" s="295"/>
    </row>
    <row r="468" spans="1:10" s="434" customFormat="1">
      <c r="A468" s="432"/>
      <c r="B468" s="433"/>
      <c r="C468" s="435"/>
      <c r="D468" s="281"/>
      <c r="E468" s="281"/>
      <c r="F468" s="268"/>
      <c r="G468" s="268"/>
      <c r="H468" s="454"/>
      <c r="I468" s="295"/>
      <c r="J468" s="295">
        <f t="shared" si="11"/>
        <v>0</v>
      </c>
    </row>
    <row r="469" spans="1:10" ht="24.95" customHeight="1">
      <c r="A469" s="451" t="s">
        <v>64</v>
      </c>
      <c r="B469" s="286"/>
      <c r="C469" s="288" t="s">
        <v>44</v>
      </c>
      <c r="D469" s="286"/>
      <c r="E469" s="286"/>
      <c r="F469" s="286"/>
      <c r="G469" s="286"/>
      <c r="H469" s="452">
        <v>0</v>
      </c>
      <c r="I469" s="295"/>
      <c r="J469" s="453">
        <f>SUM(J470:J472)</f>
        <v>0</v>
      </c>
    </row>
    <row r="470" spans="1:10" s="434" customFormat="1">
      <c r="A470" s="432"/>
      <c r="B470" s="433"/>
      <c r="C470" s="435"/>
      <c r="D470" s="281"/>
      <c r="E470" s="281"/>
      <c r="F470" s="268"/>
      <c r="G470" s="268"/>
      <c r="H470" s="454"/>
      <c r="I470" s="295"/>
      <c r="J470" s="295">
        <f t="shared" si="11"/>
        <v>0</v>
      </c>
    </row>
    <row r="471" spans="1:10" s="434" customFormat="1">
      <c r="A471" s="432"/>
      <c r="B471" s="433"/>
      <c r="C471" s="435"/>
      <c r="D471" s="281"/>
      <c r="E471" s="281"/>
      <c r="F471" s="268"/>
      <c r="G471" s="268"/>
      <c r="H471" s="454"/>
      <c r="I471" s="295"/>
      <c r="J471" s="295">
        <f t="shared" si="11"/>
        <v>0</v>
      </c>
    </row>
    <row r="472" spans="1:10" s="434" customFormat="1">
      <c r="A472" s="432"/>
      <c r="B472" s="433"/>
      <c r="C472" s="435"/>
      <c r="D472" s="281"/>
      <c r="E472" s="281"/>
      <c r="F472" s="268"/>
      <c r="G472" s="268"/>
      <c r="H472" s="454"/>
      <c r="I472" s="295"/>
      <c r="J472" s="295">
        <f t="shared" si="11"/>
        <v>0</v>
      </c>
    </row>
    <row r="473" spans="1:10" ht="24.95" customHeight="1">
      <c r="A473" s="451" t="s">
        <v>69</v>
      </c>
      <c r="B473" s="286"/>
      <c r="C473" s="288" t="s">
        <v>50</v>
      </c>
      <c r="D473" s="286"/>
      <c r="E473" s="286"/>
      <c r="F473" s="286"/>
      <c r="G473" s="286"/>
      <c r="H473" s="452">
        <v>0</v>
      </c>
      <c r="I473" s="295"/>
      <c r="J473" s="453" t="e">
        <f>SUM(J474:J476)</f>
        <v>#VALUE!</v>
      </c>
    </row>
    <row r="474" spans="1:10">
      <c r="A474" s="432"/>
      <c r="B474" s="384"/>
      <c r="C474" s="383" t="s">
        <v>1872</v>
      </c>
      <c r="D474" s="383" t="s">
        <v>1873</v>
      </c>
      <c r="E474" s="383" t="s">
        <v>1419</v>
      </c>
      <c r="F474" s="384">
        <v>5</v>
      </c>
      <c r="G474" s="384" t="s">
        <v>1874</v>
      </c>
      <c r="H474" s="452">
        <v>3</v>
      </c>
      <c r="I474" s="295" t="s">
        <v>1875</v>
      </c>
      <c r="J474" s="295" t="e">
        <f t="shared" si="11"/>
        <v>#VALUE!</v>
      </c>
    </row>
    <row r="475" spans="1:10">
      <c r="A475" s="432"/>
      <c r="B475" s="384"/>
      <c r="C475" s="383"/>
      <c r="D475" s="383"/>
      <c r="E475" s="383"/>
      <c r="F475" s="384"/>
      <c r="G475" s="384"/>
      <c r="H475" s="452"/>
      <c r="I475" s="295"/>
      <c r="J475" s="295"/>
    </row>
    <row r="476" spans="1:10">
      <c r="A476" s="432"/>
      <c r="B476" s="384"/>
      <c r="C476" s="383"/>
      <c r="D476" s="383"/>
      <c r="E476" s="383"/>
      <c r="F476" s="384"/>
      <c r="G476" s="384"/>
      <c r="H476" s="452"/>
      <c r="I476" s="295"/>
      <c r="J476" s="295">
        <f t="shared" si="11"/>
        <v>0</v>
      </c>
    </row>
    <row r="477" spans="1:10" ht="24.95" customHeight="1">
      <c r="A477" s="451" t="s">
        <v>71</v>
      </c>
      <c r="B477" s="286"/>
      <c r="C477" s="288" t="s">
        <v>203</v>
      </c>
      <c r="D477" s="286"/>
      <c r="E477" s="286"/>
      <c r="F477" s="286"/>
      <c r="G477" s="286"/>
      <c r="H477" s="452">
        <v>0</v>
      </c>
      <c r="I477" s="295"/>
      <c r="J477" s="453" t="e">
        <f>SUM(J478:J480)</f>
        <v>#VALUE!</v>
      </c>
    </row>
    <row r="478" spans="1:10" s="434" customFormat="1" ht="33.75">
      <c r="A478" s="432"/>
      <c r="B478" s="433"/>
      <c r="C478" s="435" t="s">
        <v>1876</v>
      </c>
      <c r="D478" s="415" t="s">
        <v>1877</v>
      </c>
      <c r="E478" s="415" t="s">
        <v>1878</v>
      </c>
      <c r="F478" s="415">
        <v>5</v>
      </c>
      <c r="G478" s="415" t="s">
        <v>19</v>
      </c>
      <c r="H478" s="479">
        <v>49</v>
      </c>
      <c r="I478" s="573" t="s">
        <v>1879</v>
      </c>
      <c r="J478" s="295" t="e">
        <f t="shared" si="11"/>
        <v>#VALUE!</v>
      </c>
    </row>
    <row r="479" spans="1:10" s="434" customFormat="1">
      <c r="A479" s="432"/>
      <c r="B479" s="433"/>
      <c r="C479" s="67"/>
      <c r="D479" s="281"/>
      <c r="E479" s="281"/>
      <c r="F479" s="268"/>
      <c r="G479" s="268"/>
      <c r="H479" s="454"/>
      <c r="I479" s="295"/>
      <c r="J479" s="295">
        <f t="shared" si="11"/>
        <v>0</v>
      </c>
    </row>
    <row r="480" spans="1:10" s="434" customFormat="1">
      <c r="A480" s="432"/>
      <c r="B480" s="433"/>
      <c r="D480" s="281"/>
      <c r="E480" s="281"/>
      <c r="F480" s="268"/>
      <c r="G480" s="268"/>
      <c r="H480" s="454"/>
      <c r="I480" s="295"/>
      <c r="J480" s="295">
        <f t="shared" si="11"/>
        <v>0</v>
      </c>
    </row>
    <row r="481" spans="1:10" ht="24.95" customHeight="1">
      <c r="A481" s="451" t="s">
        <v>73</v>
      </c>
      <c r="B481" s="286"/>
      <c r="C481" s="288" t="s">
        <v>207</v>
      </c>
      <c r="D481" s="286"/>
      <c r="E481" s="286"/>
      <c r="F481" s="286"/>
      <c r="G481" s="286"/>
      <c r="H481" s="452">
        <v>0</v>
      </c>
      <c r="I481" s="295"/>
      <c r="J481" s="453" t="e">
        <f>SUM(J482:J484)</f>
        <v>#VALUE!</v>
      </c>
    </row>
    <row r="482" spans="1:10">
      <c r="A482" s="432"/>
      <c r="B482" s="384"/>
      <c r="C482" s="74" t="s">
        <v>1880</v>
      </c>
      <c r="D482" s="76" t="s">
        <v>1881</v>
      </c>
      <c r="E482" s="76" t="s">
        <v>1419</v>
      </c>
      <c r="F482" s="76">
        <v>5</v>
      </c>
      <c r="G482" s="76" t="s">
        <v>1874</v>
      </c>
      <c r="H482" s="479">
        <v>3</v>
      </c>
      <c r="I482" s="574" t="s">
        <v>1875</v>
      </c>
      <c r="J482" s="295" t="e">
        <f t="shared" si="11"/>
        <v>#VALUE!</v>
      </c>
    </row>
    <row r="483" spans="1:10">
      <c r="A483" s="432"/>
      <c r="B483" s="384"/>
      <c r="C483" s="383"/>
      <c r="D483" s="383"/>
      <c r="E483" s="383"/>
      <c r="F483" s="384"/>
      <c r="G483" s="384"/>
      <c r="H483" s="452"/>
      <c r="I483" s="295"/>
      <c r="J483" s="295">
        <f t="shared" si="11"/>
        <v>0</v>
      </c>
    </row>
    <row r="484" spans="1:10">
      <c r="A484" s="432"/>
      <c r="B484" s="384"/>
      <c r="C484" s="383"/>
      <c r="D484" s="383"/>
      <c r="E484" s="383"/>
      <c r="F484" s="384"/>
      <c r="G484" s="384"/>
      <c r="H484" s="452"/>
      <c r="I484" s="295"/>
      <c r="J484" s="295">
        <f t="shared" si="11"/>
        <v>0</v>
      </c>
    </row>
    <row r="485" spans="1:10" ht="24.95" customHeight="1">
      <c r="A485" s="451" t="s">
        <v>75</v>
      </c>
      <c r="B485" s="286"/>
      <c r="C485" s="288" t="s">
        <v>212</v>
      </c>
      <c r="D485" s="286"/>
      <c r="E485" s="286"/>
      <c r="F485" s="286"/>
      <c r="G485" s="286"/>
      <c r="H485" s="452">
        <v>0</v>
      </c>
      <c r="I485" s="295"/>
      <c r="J485" s="453" t="e">
        <f>SUM(J486:J488)</f>
        <v>#VALUE!</v>
      </c>
    </row>
    <row r="486" spans="1:10" s="434" customFormat="1" ht="22.5">
      <c r="A486" s="432"/>
      <c r="B486" s="433"/>
      <c r="C486" s="414" t="s">
        <v>1352</v>
      </c>
      <c r="D486" s="415" t="s">
        <v>214</v>
      </c>
      <c r="E486" s="415" t="s">
        <v>17</v>
      </c>
      <c r="F486" s="415">
        <v>5</v>
      </c>
      <c r="G486" s="415" t="s">
        <v>371</v>
      </c>
      <c r="H486" s="454">
        <v>46</v>
      </c>
      <c r="I486" s="295" t="s">
        <v>1836</v>
      </c>
      <c r="J486" s="295" t="e">
        <f t="shared" si="11"/>
        <v>#VALUE!</v>
      </c>
    </row>
    <row r="487" spans="1:10" s="434" customFormat="1">
      <c r="A487" s="432"/>
      <c r="B487" s="433"/>
      <c r="C487" s="414" t="s">
        <v>216</v>
      </c>
      <c r="D487" s="415" t="s">
        <v>217</v>
      </c>
      <c r="E487" s="415" t="s">
        <v>218</v>
      </c>
      <c r="F487" s="415">
        <v>5</v>
      </c>
      <c r="G487" s="415" t="s">
        <v>371</v>
      </c>
      <c r="H487" s="454">
        <v>49</v>
      </c>
      <c r="I487" s="295" t="s">
        <v>1882</v>
      </c>
      <c r="J487" s="295" t="e">
        <f t="shared" si="11"/>
        <v>#VALUE!</v>
      </c>
    </row>
    <row r="488" spans="1:10" s="434" customFormat="1">
      <c r="A488" s="432"/>
      <c r="B488" s="433"/>
      <c r="C488" s="435"/>
      <c r="D488" s="281"/>
      <c r="E488" s="281"/>
      <c r="F488" s="268"/>
      <c r="G488" s="268"/>
      <c r="H488" s="454"/>
      <c r="I488" s="295"/>
      <c r="J488" s="295">
        <f t="shared" si="11"/>
        <v>0</v>
      </c>
    </row>
    <row r="489" spans="1:10" ht="24.95" customHeight="1">
      <c r="A489" s="451" t="s">
        <v>77</v>
      </c>
      <c r="B489" s="286"/>
      <c r="C489" s="288" t="s">
        <v>219</v>
      </c>
      <c r="D489" s="286"/>
      <c r="E489" s="286"/>
      <c r="F489" s="286"/>
      <c r="G489" s="286"/>
      <c r="H489" s="452">
        <v>0</v>
      </c>
      <c r="I489" s="295"/>
      <c r="J489" s="453">
        <f>SUM(J490:J492)</f>
        <v>0</v>
      </c>
    </row>
    <row r="490" spans="1:10">
      <c r="A490" s="432"/>
      <c r="B490" s="384"/>
      <c r="C490" s="383"/>
      <c r="D490" s="383"/>
      <c r="E490" s="383"/>
      <c r="F490" s="384"/>
      <c r="G490" s="384"/>
      <c r="H490" s="452"/>
      <c r="I490" s="295"/>
      <c r="J490" s="295">
        <f t="shared" ref="J490:J520" si="12">H490*I490</f>
        <v>0</v>
      </c>
    </row>
    <row r="491" spans="1:10">
      <c r="A491" s="432"/>
      <c r="B491" s="384"/>
      <c r="C491" s="383"/>
      <c r="D491" s="383"/>
      <c r="E491" s="383"/>
      <c r="F491" s="384"/>
      <c r="G491" s="384"/>
      <c r="H491" s="452"/>
      <c r="I491" s="295"/>
      <c r="J491" s="295"/>
    </row>
    <row r="492" spans="1:10">
      <c r="A492" s="432"/>
      <c r="B492" s="384"/>
      <c r="C492" s="383"/>
      <c r="D492" s="383"/>
      <c r="E492" s="383"/>
      <c r="F492" s="384"/>
      <c r="G492" s="384"/>
      <c r="H492" s="452"/>
      <c r="I492" s="295"/>
      <c r="J492" s="295">
        <f t="shared" si="12"/>
        <v>0</v>
      </c>
    </row>
    <row r="493" spans="1:10" ht="24.95" customHeight="1">
      <c r="A493" s="451" t="s">
        <v>79</v>
      </c>
      <c r="B493" s="286"/>
      <c r="C493" s="288" t="s">
        <v>220</v>
      </c>
      <c r="D493" s="286"/>
      <c r="E493" s="286"/>
      <c r="F493" s="286"/>
      <c r="G493" s="286"/>
      <c r="H493" s="452">
        <v>0</v>
      </c>
      <c r="I493" s="295"/>
      <c r="J493" s="453" t="e">
        <f>SUM(J494:J496)</f>
        <v>#VALUE!</v>
      </c>
    </row>
    <row r="494" spans="1:10" s="434" customFormat="1">
      <c r="A494" s="432"/>
      <c r="B494" s="433"/>
      <c r="C494" s="414" t="s">
        <v>1883</v>
      </c>
      <c r="D494" s="415" t="s">
        <v>1884</v>
      </c>
      <c r="E494" s="415" t="s">
        <v>17</v>
      </c>
      <c r="F494" s="415">
        <v>5</v>
      </c>
      <c r="G494" s="415" t="s">
        <v>33</v>
      </c>
      <c r="H494" s="454">
        <v>49</v>
      </c>
      <c r="I494" s="295" t="s">
        <v>1814</v>
      </c>
      <c r="J494" s="295" t="e">
        <f t="shared" si="12"/>
        <v>#VALUE!</v>
      </c>
    </row>
    <row r="495" spans="1:10" s="434" customFormat="1">
      <c r="A495" s="432"/>
      <c r="B495" s="433"/>
      <c r="C495" s="435"/>
      <c r="D495" s="281"/>
      <c r="E495" s="281"/>
      <c r="F495" s="268"/>
      <c r="G495" s="268"/>
      <c r="H495" s="454"/>
      <c r="I495" s="295"/>
      <c r="J495" s="295">
        <f t="shared" si="12"/>
        <v>0</v>
      </c>
    </row>
    <row r="496" spans="1:10" s="434" customFormat="1">
      <c r="A496" s="432"/>
      <c r="B496" s="433"/>
      <c r="C496" s="435"/>
      <c r="D496" s="281"/>
      <c r="E496" s="281"/>
      <c r="F496" s="268"/>
      <c r="G496" s="268"/>
      <c r="H496" s="454"/>
      <c r="I496" s="295"/>
      <c r="J496" s="295">
        <f t="shared" si="12"/>
        <v>0</v>
      </c>
    </row>
    <row r="497" spans="1:11" ht="24.95" customHeight="1">
      <c r="A497" s="451" t="s">
        <v>81</v>
      </c>
      <c r="B497" s="286"/>
      <c r="C497" s="288" t="s">
        <v>227</v>
      </c>
      <c r="D497" s="286"/>
      <c r="E497" s="286"/>
      <c r="F497" s="286"/>
      <c r="G497" s="286"/>
      <c r="H497" s="452">
        <v>0</v>
      </c>
      <c r="I497" s="295"/>
      <c r="J497" s="453">
        <f>SUM(J500)</f>
        <v>0</v>
      </c>
    </row>
    <row r="498" spans="1:11" ht="10.15" customHeight="1">
      <c r="A498" s="451"/>
      <c r="B498" s="286"/>
      <c r="C498" s="288"/>
      <c r="D498" s="286"/>
      <c r="E498" s="286"/>
      <c r="F498" s="286"/>
      <c r="G498" s="286"/>
      <c r="H498" s="452"/>
      <c r="I498" s="295"/>
      <c r="J498" s="453"/>
    </row>
    <row r="499" spans="1:11" ht="10.9" customHeight="1">
      <c r="A499" s="451"/>
      <c r="B499" s="286"/>
      <c r="C499" s="288"/>
      <c r="D499" s="286"/>
      <c r="E499" s="286"/>
      <c r="F499" s="286"/>
      <c r="G499" s="286"/>
      <c r="H499" s="452"/>
      <c r="I499" s="295"/>
      <c r="J499" s="453"/>
    </row>
    <row r="500" spans="1:11" s="434" customFormat="1">
      <c r="A500" s="432"/>
      <c r="B500" s="433"/>
      <c r="C500" s="435"/>
      <c r="D500" s="281"/>
      <c r="E500" s="281"/>
      <c r="F500" s="268"/>
      <c r="G500" s="268"/>
      <c r="H500" s="454"/>
      <c r="I500" s="295"/>
      <c r="J500" s="295">
        <f t="shared" si="12"/>
        <v>0</v>
      </c>
    </row>
    <row r="501" spans="1:11" ht="24.95" customHeight="1">
      <c r="A501" s="451" t="s">
        <v>83</v>
      </c>
      <c r="B501" s="286"/>
      <c r="C501" s="288" t="s">
        <v>58</v>
      </c>
      <c r="D501" s="286"/>
      <c r="E501" s="286"/>
      <c r="F501" s="286"/>
      <c r="G501" s="286"/>
      <c r="H501" s="452">
        <v>0</v>
      </c>
      <c r="I501" s="295"/>
      <c r="J501" s="453">
        <f>SUM(J504)</f>
        <v>0</v>
      </c>
    </row>
    <row r="502" spans="1:11" ht="10.9" customHeight="1">
      <c r="A502" s="288"/>
      <c r="B502" s="286"/>
      <c r="C502" s="288"/>
      <c r="D502" s="286"/>
      <c r="E502" s="286"/>
      <c r="F502" s="286"/>
      <c r="G502" s="286"/>
      <c r="H502" s="452"/>
      <c r="I502" s="295"/>
      <c r="J502" s="453"/>
    </row>
    <row r="503" spans="1:11" ht="10.9" customHeight="1">
      <c r="A503" s="288"/>
      <c r="B503" s="286"/>
      <c r="C503" s="288"/>
      <c r="D503" s="286"/>
      <c r="E503" s="286"/>
      <c r="F503" s="286"/>
      <c r="G503" s="286"/>
      <c r="H503" s="452"/>
      <c r="I503" s="295"/>
      <c r="J503" s="453"/>
    </row>
    <row r="504" spans="1:11" s="434" customFormat="1">
      <c r="A504" s="432"/>
      <c r="B504" s="433"/>
      <c r="C504" s="435"/>
      <c r="D504" s="281"/>
      <c r="E504" s="281"/>
      <c r="F504" s="268"/>
      <c r="G504" s="268"/>
      <c r="H504" s="454"/>
      <c r="I504" s="295"/>
      <c r="J504" s="295">
        <f t="shared" si="12"/>
        <v>0</v>
      </c>
    </row>
    <row r="505" spans="1:11" ht="24.95" customHeight="1">
      <c r="A505" s="451" t="s">
        <v>85</v>
      </c>
      <c r="B505" s="286"/>
      <c r="C505" s="288" t="s">
        <v>60</v>
      </c>
      <c r="D505" s="286"/>
      <c r="E505" s="286"/>
      <c r="F505" s="286"/>
      <c r="G505" s="286"/>
      <c r="H505" s="452">
        <v>0</v>
      </c>
      <c r="I505" s="295"/>
      <c r="J505" s="453">
        <f>SUM(J508)</f>
        <v>0</v>
      </c>
    </row>
    <row r="506" spans="1:11" ht="10.9" customHeight="1">
      <c r="A506" s="451"/>
      <c r="B506" s="286"/>
      <c r="C506" s="67" t="s">
        <v>1885</v>
      </c>
      <c r="D506" s="286"/>
      <c r="E506" s="98" t="s">
        <v>1841</v>
      </c>
      <c r="F506" s="289">
        <v>5</v>
      </c>
      <c r="G506" s="481" t="s">
        <v>1886</v>
      </c>
      <c r="H506" s="452">
        <v>50</v>
      </c>
      <c r="I506" s="295" t="s">
        <v>1818</v>
      </c>
      <c r="J506" s="453"/>
    </row>
    <row r="507" spans="1:11" ht="12.6" customHeight="1">
      <c r="A507" s="451"/>
      <c r="B507" s="286"/>
      <c r="C507" s="288"/>
      <c r="D507" s="286"/>
      <c r="E507" s="286"/>
      <c r="F507" s="286"/>
      <c r="G507" s="286"/>
      <c r="H507" s="452"/>
      <c r="I507" s="295"/>
      <c r="J507" s="453"/>
    </row>
    <row r="508" spans="1:11" s="434" customFormat="1">
      <c r="A508" s="432"/>
      <c r="B508" s="433"/>
      <c r="C508" s="435"/>
      <c r="D508" s="281"/>
      <c r="E508" s="281"/>
      <c r="F508" s="268"/>
      <c r="G508" s="268"/>
      <c r="H508" s="454"/>
      <c r="I508" s="295"/>
      <c r="J508" s="295">
        <f t="shared" si="12"/>
        <v>0</v>
      </c>
    </row>
    <row r="509" spans="1:11" ht="24.95" customHeight="1">
      <c r="A509" s="451" t="s">
        <v>126</v>
      </c>
      <c r="B509" s="286"/>
      <c r="C509" s="288" t="s">
        <v>60</v>
      </c>
      <c r="D509" s="286"/>
      <c r="E509" s="286"/>
      <c r="F509" s="286"/>
      <c r="G509" s="286"/>
      <c r="H509" s="452">
        <v>0</v>
      </c>
      <c r="I509" s="295"/>
      <c r="J509" s="453" t="e">
        <f>SUM(J510:J512)</f>
        <v>#VALUE!</v>
      </c>
    </row>
    <row r="510" spans="1:11" s="434" customFormat="1">
      <c r="A510" s="432"/>
      <c r="B510" s="433"/>
      <c r="C510" s="484" t="s">
        <v>228</v>
      </c>
      <c r="D510" s="414"/>
      <c r="E510" s="415" t="s">
        <v>63</v>
      </c>
      <c r="F510" s="415" t="s">
        <v>1887</v>
      </c>
      <c r="G510" s="415" t="s">
        <v>1041</v>
      </c>
      <c r="H510" s="454">
        <v>50</v>
      </c>
      <c r="I510" s="295" t="s">
        <v>1888</v>
      </c>
      <c r="J510" s="295" t="e">
        <f t="shared" si="12"/>
        <v>#VALUE!</v>
      </c>
    </row>
    <row r="511" spans="1:11" s="434" customFormat="1">
      <c r="A511" s="432"/>
      <c r="B511" s="433"/>
      <c r="C511" s="435"/>
      <c r="D511" s="281"/>
      <c r="E511" s="281"/>
      <c r="F511" s="268"/>
      <c r="G511" s="268"/>
      <c r="H511" s="454"/>
      <c r="I511" s="295"/>
      <c r="J511" s="295">
        <f t="shared" si="12"/>
        <v>0</v>
      </c>
    </row>
    <row r="512" spans="1:11" s="434" customFormat="1">
      <c r="A512" s="432"/>
      <c r="B512" s="433"/>
      <c r="C512" s="435"/>
      <c r="D512" s="281"/>
      <c r="E512" s="281"/>
      <c r="F512" s="268"/>
      <c r="G512" s="268"/>
      <c r="H512" s="454"/>
      <c r="I512" s="295"/>
      <c r="J512" s="295">
        <f t="shared" si="12"/>
        <v>0</v>
      </c>
      <c r="K512" s="187"/>
    </row>
    <row r="513" spans="1:10" ht="24.95" customHeight="1">
      <c r="A513" s="451" t="s">
        <v>127</v>
      </c>
      <c r="B513" s="286"/>
      <c r="C513" s="288" t="s">
        <v>230</v>
      </c>
      <c r="D513" s="286"/>
      <c r="E513" s="286"/>
      <c r="F513" s="286"/>
      <c r="G513" s="286"/>
      <c r="H513" s="452">
        <v>0</v>
      </c>
      <c r="I513" s="295"/>
      <c r="J513" s="453" t="e">
        <f>SUM(J514:J516)</f>
        <v>#VALUE!</v>
      </c>
    </row>
    <row r="514" spans="1:10" s="434" customFormat="1" ht="45">
      <c r="A514" s="432"/>
      <c r="B514" s="433"/>
      <c r="C514" s="414" t="s">
        <v>914</v>
      </c>
      <c r="D514" s="415" t="s">
        <v>915</v>
      </c>
      <c r="E514" s="415" t="s">
        <v>233</v>
      </c>
      <c r="F514" s="415">
        <v>5</v>
      </c>
      <c r="G514" s="415" t="s">
        <v>19</v>
      </c>
      <c r="H514" s="454">
        <v>49</v>
      </c>
      <c r="I514" s="295" t="s">
        <v>1889</v>
      </c>
      <c r="J514" s="295" t="e">
        <f t="shared" si="12"/>
        <v>#VALUE!</v>
      </c>
    </row>
    <row r="515" spans="1:10" s="434" customFormat="1" ht="45">
      <c r="A515" s="432"/>
      <c r="B515" s="433"/>
      <c r="C515" s="97" t="s">
        <v>1030</v>
      </c>
      <c r="D515" s="97" t="s">
        <v>1031</v>
      </c>
      <c r="E515" s="415" t="s">
        <v>233</v>
      </c>
      <c r="F515" s="268" t="s">
        <v>223</v>
      </c>
      <c r="G515" s="268" t="s">
        <v>33</v>
      </c>
      <c r="H515" s="454">
        <v>4</v>
      </c>
      <c r="I515" s="295" t="s">
        <v>1890</v>
      </c>
      <c r="J515" s="295" t="e">
        <f t="shared" si="12"/>
        <v>#VALUE!</v>
      </c>
    </row>
    <row r="516" spans="1:10" s="434" customFormat="1">
      <c r="A516" s="432"/>
      <c r="B516" s="433"/>
      <c r="C516" s="435"/>
      <c r="D516" s="281"/>
      <c r="E516" s="281"/>
      <c r="F516" s="268"/>
      <c r="G516" s="268"/>
      <c r="H516" s="454"/>
      <c r="I516" s="295"/>
      <c r="J516" s="295">
        <f t="shared" si="12"/>
        <v>0</v>
      </c>
    </row>
    <row r="517" spans="1:10" ht="24.95" customHeight="1">
      <c r="A517" s="451" t="s">
        <v>128</v>
      </c>
      <c r="B517" s="286"/>
      <c r="C517" s="288" t="s">
        <v>235</v>
      </c>
      <c r="D517" s="286"/>
      <c r="E517" s="286"/>
      <c r="F517" s="286"/>
      <c r="G517" s="286"/>
      <c r="H517" s="452">
        <v>0</v>
      </c>
      <c r="I517" s="295"/>
      <c r="J517" s="453">
        <f>SUM(J518:J520)</f>
        <v>0</v>
      </c>
    </row>
    <row r="518" spans="1:10">
      <c r="A518" s="432"/>
      <c r="B518" s="384"/>
      <c r="C518" s="383"/>
      <c r="D518" s="383"/>
      <c r="E518" s="383"/>
      <c r="F518" s="384"/>
      <c r="G518" s="384"/>
      <c r="H518" s="452"/>
      <c r="I518" s="295"/>
      <c r="J518" s="295">
        <f t="shared" si="12"/>
        <v>0</v>
      </c>
    </row>
    <row r="519" spans="1:10" s="434" customFormat="1">
      <c r="A519" s="432"/>
      <c r="B519" s="433"/>
      <c r="C519" s="435"/>
      <c r="D519" s="281"/>
      <c r="E519" s="281"/>
      <c r="F519" s="268"/>
      <c r="G519" s="268"/>
      <c r="H519" s="454"/>
      <c r="I519" s="295"/>
      <c r="J519" s="295">
        <f t="shared" si="12"/>
        <v>0</v>
      </c>
    </row>
    <row r="520" spans="1:10" s="434" customFormat="1">
      <c r="A520" s="432"/>
      <c r="B520" s="433"/>
      <c r="C520" s="435"/>
      <c r="D520" s="281"/>
      <c r="E520" s="281"/>
      <c r="F520" s="268"/>
      <c r="G520" s="268"/>
      <c r="H520" s="454"/>
      <c r="I520" s="295"/>
      <c r="J520" s="295">
        <f t="shared" si="12"/>
        <v>0</v>
      </c>
    </row>
    <row r="521" spans="1:10" ht="24.95" customHeight="1">
      <c r="A521" s="451" t="s">
        <v>146</v>
      </c>
      <c r="B521" s="286"/>
      <c r="C521" s="288" t="s">
        <v>87</v>
      </c>
      <c r="D521" s="286"/>
      <c r="E521" s="286"/>
      <c r="F521" s="286"/>
      <c r="G521" s="286"/>
      <c r="H521" s="452">
        <v>0</v>
      </c>
      <c r="I521" s="295"/>
      <c r="J521" s="453">
        <f>SUM(J522:J524)</f>
        <v>0</v>
      </c>
    </row>
    <row r="522" spans="1:10" s="434" customFormat="1">
      <c r="A522" s="432"/>
      <c r="B522" s="433"/>
      <c r="C522" s="435"/>
      <c r="D522" s="281"/>
      <c r="E522" s="281"/>
      <c r="F522" s="268"/>
      <c r="G522" s="268"/>
      <c r="H522" s="454"/>
      <c r="I522" s="295"/>
      <c r="J522" s="295">
        <f t="shared" ref="J522:J556" si="13">H522*I522</f>
        <v>0</v>
      </c>
    </row>
    <row r="523" spans="1:10" s="434" customFormat="1">
      <c r="A523" s="432"/>
      <c r="B523" s="433"/>
      <c r="C523" s="435"/>
      <c r="D523" s="281"/>
      <c r="E523" s="281"/>
      <c r="F523" s="268"/>
      <c r="G523" s="268"/>
      <c r="H523" s="454"/>
      <c r="I523" s="295"/>
      <c r="J523" s="295">
        <f t="shared" si="13"/>
        <v>0</v>
      </c>
    </row>
    <row r="524" spans="1:10" s="434" customFormat="1">
      <c r="A524" s="432"/>
      <c r="B524" s="433"/>
      <c r="C524" s="435"/>
      <c r="D524" s="281"/>
      <c r="E524" s="281"/>
      <c r="F524" s="268"/>
      <c r="G524" s="268"/>
      <c r="H524" s="454"/>
      <c r="I524" s="295"/>
      <c r="J524" s="295">
        <f t="shared" si="13"/>
        <v>0</v>
      </c>
    </row>
    <row r="525" spans="1:10" ht="24.95" customHeight="1">
      <c r="A525" s="451" t="s">
        <v>175</v>
      </c>
      <c r="B525" s="286"/>
      <c r="C525" s="288" t="s">
        <v>65</v>
      </c>
      <c r="D525" s="286"/>
      <c r="E525" s="286"/>
      <c r="F525" s="286"/>
      <c r="G525" s="286"/>
      <c r="H525" s="452">
        <v>0</v>
      </c>
      <c r="I525" s="295"/>
      <c r="J525" s="453" t="e">
        <f>SUM(J526:J528)</f>
        <v>#VALUE!</v>
      </c>
    </row>
    <row r="526" spans="1:10" s="434" customFormat="1" ht="33.75">
      <c r="A526" s="432"/>
      <c r="B526" s="433"/>
      <c r="C526" s="414" t="s">
        <v>1891</v>
      </c>
      <c r="D526" s="415" t="s">
        <v>1892</v>
      </c>
      <c r="E526" s="415" t="s">
        <v>17</v>
      </c>
      <c r="F526" s="415">
        <v>5</v>
      </c>
      <c r="G526" s="415" t="s">
        <v>1893</v>
      </c>
      <c r="H526" s="454">
        <v>49</v>
      </c>
      <c r="I526" s="295" t="s">
        <v>1848</v>
      </c>
      <c r="J526" s="295" t="e">
        <f t="shared" si="13"/>
        <v>#VALUE!</v>
      </c>
    </row>
    <row r="527" spans="1:10" s="434" customFormat="1">
      <c r="A527" s="432"/>
      <c r="B527" s="433"/>
      <c r="C527" s="435"/>
      <c r="D527" s="281"/>
      <c r="E527" s="281"/>
      <c r="F527" s="268"/>
      <c r="G527" s="268"/>
      <c r="H527" s="454"/>
      <c r="I527" s="295"/>
      <c r="J527" s="295"/>
    </row>
    <row r="528" spans="1:10" s="434" customFormat="1">
      <c r="A528" s="432"/>
      <c r="B528" s="433"/>
      <c r="C528" s="435"/>
      <c r="D528" s="281"/>
      <c r="E528" s="281"/>
      <c r="F528" s="268"/>
      <c r="G528" s="268"/>
      <c r="H528" s="454"/>
      <c r="I528" s="295"/>
      <c r="J528" s="295">
        <f t="shared" si="13"/>
        <v>0</v>
      </c>
    </row>
    <row r="529" spans="1:10" ht="24.95" customHeight="1">
      <c r="A529" s="451" t="s">
        <v>176</v>
      </c>
      <c r="B529" s="286"/>
      <c r="C529" s="288" t="s">
        <v>70</v>
      </c>
      <c r="D529" s="286"/>
      <c r="E529" s="286"/>
      <c r="F529" s="286"/>
      <c r="G529" s="286"/>
      <c r="H529" s="452">
        <v>0</v>
      </c>
      <c r="I529" s="295"/>
      <c r="J529" s="453">
        <f>SUM(J530:J532)</f>
        <v>0</v>
      </c>
    </row>
    <row r="530" spans="1:10">
      <c r="A530" s="432"/>
      <c r="B530" s="384"/>
      <c r="C530" s="383"/>
      <c r="D530" s="383"/>
      <c r="E530" s="383"/>
      <c r="F530" s="384"/>
      <c r="G530" s="384"/>
      <c r="H530" s="452"/>
      <c r="I530" s="295"/>
      <c r="J530" s="295">
        <f t="shared" si="13"/>
        <v>0</v>
      </c>
    </row>
    <row r="531" spans="1:10">
      <c r="A531" s="432"/>
      <c r="B531" s="384"/>
      <c r="C531" s="383"/>
      <c r="D531" s="383"/>
      <c r="E531" s="383"/>
      <c r="F531" s="384"/>
      <c r="G531" s="384"/>
      <c r="H531" s="452"/>
      <c r="I531" s="295"/>
      <c r="J531" s="295">
        <f t="shared" si="13"/>
        <v>0</v>
      </c>
    </row>
    <row r="532" spans="1:10" s="434" customFormat="1">
      <c r="A532" s="432"/>
      <c r="B532" s="433"/>
      <c r="C532" s="435"/>
      <c r="D532" s="281"/>
      <c r="E532" s="281"/>
      <c r="F532" s="268"/>
      <c r="G532" s="268"/>
      <c r="H532" s="454"/>
      <c r="I532" s="295"/>
      <c r="J532" s="295">
        <f t="shared" si="13"/>
        <v>0</v>
      </c>
    </row>
    <row r="533" spans="1:10" ht="24.95" customHeight="1">
      <c r="A533" s="451" t="s">
        <v>177</v>
      </c>
      <c r="B533" s="286"/>
      <c r="C533" s="288" t="s">
        <v>72</v>
      </c>
      <c r="D533" s="286"/>
      <c r="E533" s="286"/>
      <c r="F533" s="286"/>
      <c r="G533" s="286"/>
      <c r="H533" s="452">
        <v>0</v>
      </c>
      <c r="I533" s="295"/>
      <c r="J533" s="453">
        <f>SUM(J534:J536)</f>
        <v>0</v>
      </c>
    </row>
    <row r="534" spans="1:10">
      <c r="A534" s="432"/>
      <c r="B534" s="384"/>
      <c r="C534" s="383"/>
      <c r="D534" s="383"/>
      <c r="E534" s="383"/>
      <c r="F534" s="384"/>
      <c r="G534" s="384"/>
      <c r="H534" s="452"/>
      <c r="I534" s="295"/>
      <c r="J534" s="295">
        <f t="shared" si="13"/>
        <v>0</v>
      </c>
    </row>
    <row r="535" spans="1:10">
      <c r="A535" s="432"/>
      <c r="B535" s="384"/>
      <c r="C535" s="383"/>
      <c r="D535" s="383"/>
      <c r="E535" s="383"/>
      <c r="F535" s="384"/>
      <c r="G535" s="384"/>
      <c r="H535" s="452"/>
      <c r="I535" s="295"/>
      <c r="J535" s="295">
        <f t="shared" si="13"/>
        <v>0</v>
      </c>
    </row>
    <row r="536" spans="1:10" s="434" customFormat="1">
      <c r="A536" s="432"/>
      <c r="B536" s="433"/>
      <c r="C536" s="281"/>
      <c r="D536" s="281"/>
      <c r="E536" s="281"/>
      <c r="F536" s="268"/>
      <c r="G536" s="268"/>
      <c r="H536" s="454"/>
      <c r="I536" s="295"/>
      <c r="J536" s="295">
        <f t="shared" si="13"/>
        <v>0</v>
      </c>
    </row>
    <row r="537" spans="1:10" ht="24.95" customHeight="1">
      <c r="A537" s="451" t="s">
        <v>240</v>
      </c>
      <c r="B537" s="286"/>
      <c r="C537" s="288" t="s">
        <v>74</v>
      </c>
      <c r="D537" s="286"/>
      <c r="E537" s="286"/>
      <c r="F537" s="286"/>
      <c r="G537" s="286"/>
      <c r="H537" s="452">
        <v>0</v>
      </c>
      <c r="I537" s="295"/>
      <c r="J537" s="453">
        <f>SUM(J538:J540)</f>
        <v>0</v>
      </c>
    </row>
    <row r="538" spans="1:10" s="434" customFormat="1">
      <c r="A538" s="432"/>
      <c r="B538" s="433"/>
      <c r="C538" s="435"/>
      <c r="D538" s="281"/>
      <c r="E538" s="281"/>
      <c r="F538" s="268"/>
      <c r="G538" s="268"/>
      <c r="H538" s="454"/>
      <c r="I538" s="295"/>
      <c r="J538" s="295">
        <f t="shared" si="13"/>
        <v>0</v>
      </c>
    </row>
    <row r="539" spans="1:10" s="434" customFormat="1" ht="10.9" customHeight="1">
      <c r="A539" s="432"/>
      <c r="B539" s="433"/>
      <c r="C539" s="435"/>
      <c r="D539" s="281"/>
      <c r="E539" s="281"/>
      <c r="F539" s="268"/>
      <c r="G539" s="268"/>
      <c r="H539" s="454"/>
      <c r="I539" s="295"/>
      <c r="J539" s="295">
        <f t="shared" si="13"/>
        <v>0</v>
      </c>
    </row>
    <row r="540" spans="1:10" s="434" customFormat="1" ht="9.6" customHeight="1">
      <c r="A540" s="432"/>
      <c r="B540" s="433"/>
      <c r="C540" s="435"/>
      <c r="D540" s="281"/>
      <c r="E540" s="281"/>
      <c r="F540" s="268"/>
      <c r="G540" s="268"/>
      <c r="H540" s="454"/>
      <c r="I540" s="295"/>
      <c r="J540" s="295">
        <f t="shared" si="13"/>
        <v>0</v>
      </c>
    </row>
    <row r="541" spans="1:10" ht="24.95" customHeight="1">
      <c r="A541" s="451" t="s">
        <v>241</v>
      </c>
      <c r="B541" s="286"/>
      <c r="C541" s="288" t="s">
        <v>76</v>
      </c>
      <c r="D541" s="286"/>
      <c r="E541" s="286"/>
      <c r="F541" s="286"/>
      <c r="G541" s="286"/>
      <c r="H541" s="452">
        <v>0</v>
      </c>
      <c r="I541" s="295"/>
      <c r="J541" s="453">
        <f>SUM(J542:J544)</f>
        <v>0</v>
      </c>
    </row>
    <row r="542" spans="1:10">
      <c r="A542" s="432"/>
      <c r="B542" s="384"/>
      <c r="C542" s="383"/>
      <c r="D542" s="383"/>
      <c r="E542" s="383"/>
      <c r="F542" s="384"/>
      <c r="G542" s="384"/>
      <c r="H542" s="452"/>
      <c r="I542" s="295"/>
      <c r="J542" s="295">
        <f t="shared" si="13"/>
        <v>0</v>
      </c>
    </row>
    <row r="543" spans="1:10">
      <c r="A543" s="432"/>
      <c r="B543" s="384"/>
      <c r="C543" s="383"/>
      <c r="D543" s="383"/>
      <c r="E543" s="383"/>
      <c r="F543" s="384"/>
      <c r="G543" s="384"/>
      <c r="H543" s="452"/>
      <c r="I543" s="295"/>
      <c r="J543" s="295"/>
    </row>
    <row r="544" spans="1:10">
      <c r="A544" s="432"/>
      <c r="B544" s="384"/>
      <c r="C544" s="383"/>
      <c r="D544" s="383"/>
      <c r="E544" s="383"/>
      <c r="F544" s="384"/>
      <c r="G544" s="384"/>
      <c r="H544" s="452"/>
      <c r="I544" s="295"/>
      <c r="J544" s="295">
        <f t="shared" si="13"/>
        <v>0</v>
      </c>
    </row>
    <row r="545" spans="1:10" ht="24.95" customHeight="1">
      <c r="A545" s="451" t="s">
        <v>242</v>
      </c>
      <c r="B545" s="286"/>
      <c r="C545" s="288" t="s">
        <v>78</v>
      </c>
      <c r="D545" s="286"/>
      <c r="E545" s="286"/>
      <c r="F545" s="286"/>
      <c r="G545" s="286"/>
      <c r="H545" s="452">
        <v>0</v>
      </c>
      <c r="I545" s="295"/>
      <c r="J545" s="453">
        <f>SUM(J546:J548)</f>
        <v>0</v>
      </c>
    </row>
    <row r="546" spans="1:10">
      <c r="A546" s="432"/>
      <c r="B546" s="384"/>
      <c r="C546" s="383"/>
      <c r="D546" s="383"/>
      <c r="E546" s="383"/>
      <c r="F546" s="384"/>
      <c r="G546" s="384"/>
      <c r="H546" s="452"/>
      <c r="I546" s="295"/>
      <c r="J546" s="295">
        <f t="shared" si="13"/>
        <v>0</v>
      </c>
    </row>
    <row r="547" spans="1:10" s="434" customFormat="1">
      <c r="A547" s="432"/>
      <c r="B547" s="433"/>
      <c r="C547" s="281"/>
      <c r="D547" s="281"/>
      <c r="E547" s="281"/>
      <c r="F547" s="268"/>
      <c r="G547" s="268"/>
      <c r="H547" s="454"/>
      <c r="I547" s="295"/>
      <c r="J547" s="295">
        <f t="shared" si="13"/>
        <v>0</v>
      </c>
    </row>
    <row r="548" spans="1:10" s="434" customFormat="1">
      <c r="A548" s="432"/>
      <c r="B548" s="433"/>
      <c r="C548" s="281"/>
      <c r="D548" s="281"/>
      <c r="E548" s="281"/>
      <c r="F548" s="268"/>
      <c r="G548" s="268"/>
      <c r="H548" s="454"/>
      <c r="I548" s="295"/>
      <c r="J548" s="295">
        <f t="shared" si="13"/>
        <v>0</v>
      </c>
    </row>
    <row r="549" spans="1:10" ht="24.95" customHeight="1">
      <c r="A549" s="451" t="s">
        <v>243</v>
      </c>
      <c r="B549" s="286"/>
      <c r="C549" s="288" t="s">
        <v>80</v>
      </c>
      <c r="D549" s="286"/>
      <c r="E549" s="286"/>
      <c r="F549" s="286"/>
      <c r="G549" s="286"/>
      <c r="H549" s="452">
        <v>0</v>
      </c>
      <c r="I549" s="295"/>
      <c r="J549" s="453">
        <f>SUM(J552)</f>
        <v>0</v>
      </c>
    </row>
    <row r="550" spans="1:10" ht="10.9" customHeight="1">
      <c r="A550" s="451"/>
      <c r="B550" s="286"/>
      <c r="C550" s="288"/>
      <c r="D550" s="286"/>
      <c r="E550" s="286"/>
      <c r="F550" s="286"/>
      <c r="G550" s="286"/>
      <c r="H550" s="452"/>
      <c r="I550" s="295"/>
      <c r="J550" s="453"/>
    </row>
    <row r="551" spans="1:10" ht="10.9" customHeight="1">
      <c r="A551" s="451"/>
      <c r="B551" s="286"/>
      <c r="C551" s="288"/>
      <c r="D551" s="286"/>
      <c r="E551" s="286"/>
      <c r="F551" s="286"/>
      <c r="G551" s="286"/>
      <c r="H551" s="452"/>
      <c r="I551" s="295"/>
      <c r="J551" s="453"/>
    </row>
    <row r="552" spans="1:10" ht="10.9" customHeight="1">
      <c r="A552" s="432"/>
      <c r="B552" s="384"/>
      <c r="C552" s="383"/>
      <c r="D552" s="383"/>
      <c r="E552" s="383"/>
      <c r="F552" s="384"/>
      <c r="G552" s="384"/>
      <c r="H552" s="452"/>
      <c r="I552" s="295"/>
      <c r="J552" s="295">
        <f t="shared" si="13"/>
        <v>0</v>
      </c>
    </row>
    <row r="553" spans="1:10" ht="24.95" customHeight="1">
      <c r="A553" s="451" t="s">
        <v>244</v>
      </c>
      <c r="B553" s="286"/>
      <c r="C553" s="288" t="s">
        <v>82</v>
      </c>
      <c r="D553" s="286"/>
      <c r="E553" s="286"/>
      <c r="F553" s="286"/>
      <c r="G553" s="286"/>
      <c r="H553" s="452">
        <v>0</v>
      </c>
      <c r="I553" s="295"/>
      <c r="J553" s="453">
        <f>SUM(J554:J556)</f>
        <v>0</v>
      </c>
    </row>
    <row r="554" spans="1:10">
      <c r="A554" s="432"/>
      <c r="B554" s="384"/>
      <c r="C554" s="383"/>
      <c r="D554" s="383"/>
      <c r="E554" s="383"/>
      <c r="F554" s="384"/>
      <c r="G554" s="384"/>
      <c r="H554" s="452"/>
      <c r="I554" s="295"/>
      <c r="J554" s="295">
        <f t="shared" si="13"/>
        <v>0</v>
      </c>
    </row>
    <row r="555" spans="1:10">
      <c r="A555" s="432"/>
      <c r="B555" s="384"/>
      <c r="C555" s="383"/>
      <c r="D555" s="383"/>
      <c r="E555" s="383"/>
      <c r="F555" s="384"/>
      <c r="G555" s="384"/>
      <c r="H555" s="452"/>
      <c r="I555" s="295"/>
      <c r="J555" s="295">
        <f t="shared" si="13"/>
        <v>0</v>
      </c>
    </row>
    <row r="556" spans="1:10">
      <c r="A556" s="432"/>
      <c r="B556" s="384"/>
      <c r="C556" s="383"/>
      <c r="D556" s="383"/>
      <c r="E556" s="383"/>
      <c r="F556" s="384"/>
      <c r="G556" s="384"/>
      <c r="H556" s="452"/>
      <c r="I556" s="295"/>
      <c r="J556" s="295">
        <f t="shared" si="13"/>
        <v>0</v>
      </c>
    </row>
    <row r="557" spans="1:10" ht="24.95" customHeight="1">
      <c r="A557" s="451" t="s">
        <v>245</v>
      </c>
      <c r="B557" s="286"/>
      <c r="C557" s="288" t="s">
        <v>84</v>
      </c>
      <c r="D557" s="286"/>
      <c r="E557" s="286"/>
      <c r="F557" s="286"/>
      <c r="G557" s="286"/>
      <c r="H557" s="452">
        <v>0</v>
      </c>
      <c r="I557" s="295"/>
      <c r="J557" s="453">
        <f>SUM(J558:J560)</f>
        <v>0</v>
      </c>
    </row>
    <row r="558" spans="1:10">
      <c r="A558" s="432"/>
      <c r="B558" s="384"/>
      <c r="C558" s="383"/>
      <c r="D558" s="383"/>
      <c r="E558" s="383"/>
      <c r="F558" s="384"/>
      <c r="G558" s="384"/>
      <c r="H558" s="452"/>
      <c r="I558" s="295"/>
      <c r="J558" s="295">
        <f t="shared" ref="J558:J578" si="14">H558*I558</f>
        <v>0</v>
      </c>
    </row>
    <row r="559" spans="1:10">
      <c r="A559" s="432"/>
      <c r="B559" s="384"/>
      <c r="C559" s="383"/>
      <c r="D559" s="383"/>
      <c r="E559" s="383"/>
      <c r="F559" s="384"/>
      <c r="G559" s="384"/>
      <c r="H559" s="452"/>
      <c r="I559" s="295"/>
      <c r="J559" s="295">
        <f t="shared" si="14"/>
        <v>0</v>
      </c>
    </row>
    <row r="560" spans="1:10">
      <c r="A560" s="432"/>
      <c r="B560" s="384"/>
      <c r="C560" s="383"/>
      <c r="D560" s="383"/>
      <c r="E560" s="383"/>
      <c r="F560" s="384"/>
      <c r="G560" s="384"/>
      <c r="H560" s="452"/>
      <c r="I560" s="295"/>
      <c r="J560" s="295">
        <f t="shared" si="14"/>
        <v>0</v>
      </c>
    </row>
    <row r="561" spans="1:10" ht="24.95" customHeight="1">
      <c r="A561" s="451" t="s">
        <v>246</v>
      </c>
      <c r="B561" s="286"/>
      <c r="C561" s="288" t="s">
        <v>86</v>
      </c>
      <c r="D561" s="286"/>
      <c r="E561" s="286"/>
      <c r="F561" s="286"/>
      <c r="G561" s="286"/>
      <c r="H561" s="452">
        <v>0</v>
      </c>
      <c r="I561" s="295"/>
      <c r="J561" s="295">
        <f>SUM(J562:J564)</f>
        <v>0</v>
      </c>
    </row>
    <row r="562" spans="1:10">
      <c r="A562" s="432"/>
      <c r="B562" s="384"/>
      <c r="C562" s="383"/>
      <c r="D562" s="383"/>
      <c r="E562" s="383"/>
      <c r="F562" s="384"/>
      <c r="G562" s="384"/>
      <c r="H562" s="452"/>
      <c r="I562" s="295"/>
      <c r="J562" s="295">
        <f t="shared" si="14"/>
        <v>0</v>
      </c>
    </row>
    <row r="563" spans="1:10">
      <c r="A563" s="432"/>
      <c r="B563" s="384"/>
      <c r="C563" s="383"/>
      <c r="D563" s="383"/>
      <c r="E563" s="383"/>
      <c r="F563" s="384"/>
      <c r="G563" s="384"/>
      <c r="H563" s="452"/>
      <c r="I563" s="295"/>
      <c r="J563" s="295">
        <f t="shared" si="14"/>
        <v>0</v>
      </c>
    </row>
    <row r="564" spans="1:10" s="434" customFormat="1">
      <c r="A564" s="432"/>
      <c r="B564" s="433"/>
      <c r="C564" s="435"/>
      <c r="D564" s="281"/>
      <c r="E564" s="281"/>
      <c r="F564" s="268"/>
      <c r="G564" s="268"/>
      <c r="H564" s="454"/>
      <c r="I564" s="295"/>
      <c r="J564" s="295">
        <f t="shared" si="14"/>
        <v>0</v>
      </c>
    </row>
    <row r="565" spans="1:10" s="434" customFormat="1" ht="15.75">
      <c r="A565" s="460" t="s">
        <v>91</v>
      </c>
      <c r="B565" s="461"/>
      <c r="C565" s="462"/>
      <c r="D565" s="463"/>
      <c r="E565" s="463"/>
      <c r="F565" s="464"/>
      <c r="G565" s="464"/>
      <c r="H565" s="465"/>
      <c r="I565" s="466"/>
      <c r="J565" s="295"/>
    </row>
    <row r="566" spans="1:10" ht="24.95" customHeight="1">
      <c r="A566" s="446" t="s">
        <v>247</v>
      </c>
      <c r="B566" s="447"/>
      <c r="C566" s="448"/>
      <c r="D566" s="448"/>
      <c r="E566" s="448"/>
      <c r="F566" s="448"/>
      <c r="G566" s="448"/>
      <c r="H566" s="449"/>
      <c r="I566" s="450"/>
      <c r="J566" s="295"/>
    </row>
    <row r="567" spans="1:10" ht="24.95" customHeight="1">
      <c r="A567" s="451" t="s">
        <v>13</v>
      </c>
      <c r="B567" s="286"/>
      <c r="C567" s="288" t="s">
        <v>93</v>
      </c>
      <c r="D567" s="286"/>
      <c r="E567" s="286"/>
      <c r="F567" s="286"/>
      <c r="G567" s="286"/>
      <c r="H567" s="452">
        <v>0</v>
      </c>
      <c r="I567" s="295"/>
      <c r="J567" s="295">
        <f>SUM(J568:J570)</f>
        <v>0</v>
      </c>
    </row>
    <row r="568" spans="1:10" s="434" customFormat="1">
      <c r="A568" s="432"/>
      <c r="B568" s="433"/>
      <c r="C568" s="435"/>
      <c r="D568" s="281"/>
      <c r="E568" s="281"/>
      <c r="F568" s="268"/>
      <c r="G568" s="268"/>
      <c r="H568" s="454"/>
      <c r="I568" s="295"/>
      <c r="J568" s="295">
        <f t="shared" si="14"/>
        <v>0</v>
      </c>
    </row>
    <row r="569" spans="1:10" s="434" customFormat="1">
      <c r="A569" s="432"/>
      <c r="B569" s="433"/>
      <c r="C569" s="435"/>
      <c r="D569" s="281"/>
      <c r="E569" s="281"/>
      <c r="F569" s="268"/>
      <c r="G569" s="268"/>
      <c r="H569" s="454"/>
      <c r="I569" s="295"/>
      <c r="J569" s="295">
        <f t="shared" si="14"/>
        <v>0</v>
      </c>
    </row>
    <row r="570" spans="1:10" s="434" customFormat="1">
      <c r="A570" s="432"/>
      <c r="B570" s="433"/>
      <c r="C570" s="435"/>
      <c r="D570" s="281"/>
      <c r="E570" s="281"/>
      <c r="F570" s="268"/>
      <c r="G570" s="268"/>
      <c r="H570" s="454"/>
      <c r="I570" s="295"/>
      <c r="J570" s="295">
        <f t="shared" si="14"/>
        <v>0</v>
      </c>
    </row>
    <row r="571" spans="1:10" ht="24.95" customHeight="1">
      <c r="A571" s="451" t="s">
        <v>94</v>
      </c>
      <c r="B571" s="286"/>
      <c r="C571" s="288" t="s">
        <v>95</v>
      </c>
      <c r="D571" s="286"/>
      <c r="E571" s="286"/>
      <c r="F571" s="286"/>
      <c r="G571" s="286"/>
      <c r="H571" s="452">
        <v>0</v>
      </c>
      <c r="I571" s="295"/>
      <c r="J571" s="295" t="e">
        <f>SUM(J572:J574)</f>
        <v>#VALUE!</v>
      </c>
    </row>
    <row r="572" spans="1:10" s="434" customFormat="1" ht="22.5">
      <c r="A572" s="432"/>
      <c r="B572" s="433"/>
      <c r="C572" s="414" t="s">
        <v>1894</v>
      </c>
      <c r="D572" s="415" t="s">
        <v>249</v>
      </c>
      <c r="E572" s="415" t="s">
        <v>17</v>
      </c>
      <c r="F572" s="415" t="s">
        <v>1895</v>
      </c>
      <c r="G572" s="415" t="s">
        <v>19</v>
      </c>
      <c r="H572" s="454">
        <v>31</v>
      </c>
      <c r="I572" s="295" t="s">
        <v>1896</v>
      </c>
      <c r="J572" s="295" t="e">
        <f t="shared" si="14"/>
        <v>#VALUE!</v>
      </c>
    </row>
    <row r="573" spans="1:10" s="434" customFormat="1">
      <c r="A573" s="432"/>
      <c r="B573" s="433"/>
      <c r="C573" s="435"/>
      <c r="D573" s="281"/>
      <c r="E573" s="281"/>
      <c r="F573" s="268"/>
      <c r="G573" s="268"/>
      <c r="H573" s="454"/>
      <c r="I573" s="295"/>
      <c r="J573" s="295">
        <f t="shared" si="14"/>
        <v>0</v>
      </c>
    </row>
    <row r="574" spans="1:10" s="434" customFormat="1">
      <c r="A574" s="432"/>
      <c r="B574" s="433"/>
      <c r="C574" s="435"/>
      <c r="D574" s="281"/>
      <c r="E574" s="281"/>
      <c r="F574" s="268"/>
      <c r="G574" s="268"/>
      <c r="H574" s="454"/>
      <c r="I574" s="295"/>
      <c r="J574" s="295">
        <f t="shared" si="14"/>
        <v>0</v>
      </c>
    </row>
    <row r="575" spans="1:10" ht="24.95" customHeight="1">
      <c r="A575" s="451" t="s">
        <v>96</v>
      </c>
      <c r="B575" s="286"/>
      <c r="C575" s="288" t="s">
        <v>97</v>
      </c>
      <c r="D575" s="286"/>
      <c r="E575" s="286"/>
      <c r="F575" s="286"/>
      <c r="G575" s="286"/>
      <c r="H575" s="452">
        <v>0</v>
      </c>
      <c r="I575" s="295"/>
      <c r="J575" s="295">
        <f>SUM(J576:J578)</f>
        <v>0</v>
      </c>
    </row>
    <row r="576" spans="1:10" s="434" customFormat="1">
      <c r="A576" s="432"/>
      <c r="B576" s="433"/>
      <c r="C576" s="435"/>
      <c r="D576" s="281"/>
      <c r="E576" s="281"/>
      <c r="F576" s="268"/>
      <c r="G576" s="268"/>
      <c r="H576" s="454"/>
      <c r="I576" s="295"/>
      <c r="J576" s="295">
        <f t="shared" si="14"/>
        <v>0</v>
      </c>
    </row>
    <row r="577" spans="1:10" s="434" customFormat="1">
      <c r="A577" s="432"/>
      <c r="B577" s="433"/>
      <c r="C577" s="435"/>
      <c r="D577" s="281"/>
      <c r="E577" s="281"/>
      <c r="F577" s="268"/>
      <c r="G577" s="268"/>
      <c r="H577" s="454"/>
      <c r="I577" s="295"/>
      <c r="J577" s="295">
        <f t="shared" si="14"/>
        <v>0</v>
      </c>
    </row>
    <row r="578" spans="1:10" s="434" customFormat="1">
      <c r="A578" s="432"/>
      <c r="B578" s="433"/>
      <c r="C578" s="435"/>
      <c r="D578" s="281"/>
      <c r="E578" s="281"/>
      <c r="F578" s="268"/>
      <c r="G578" s="268"/>
      <c r="H578" s="454"/>
      <c r="I578" s="295"/>
      <c r="J578" s="295">
        <f t="shared" si="14"/>
        <v>0</v>
      </c>
    </row>
    <row r="579" spans="1:10" ht="24.95" customHeight="1">
      <c r="A579" s="451" t="s">
        <v>104</v>
      </c>
      <c r="B579" s="286"/>
      <c r="C579" s="288" t="s">
        <v>28</v>
      </c>
      <c r="D579" s="286"/>
      <c r="E579" s="286"/>
      <c r="F579" s="286"/>
      <c r="G579" s="286"/>
      <c r="H579" s="452">
        <v>0</v>
      </c>
      <c r="I579" s="295"/>
      <c r="J579" s="295">
        <f>SUM(J580:J582)</f>
        <v>0</v>
      </c>
    </row>
    <row r="580" spans="1:10">
      <c r="A580" s="432"/>
      <c r="B580" s="384"/>
      <c r="C580" s="383"/>
      <c r="D580" s="383"/>
      <c r="E580" s="383"/>
      <c r="F580" s="384"/>
      <c r="G580" s="384"/>
      <c r="H580" s="452"/>
      <c r="I580" s="295"/>
      <c r="J580" s="295">
        <f t="shared" ref="J580:J622" si="15">H580*I580</f>
        <v>0</v>
      </c>
    </row>
    <row r="581" spans="1:10">
      <c r="A581" s="432"/>
      <c r="B581" s="384"/>
      <c r="C581" s="383"/>
      <c r="D581" s="383"/>
      <c r="E581" s="383"/>
      <c r="F581" s="384"/>
      <c r="G581" s="384"/>
      <c r="H581" s="452"/>
      <c r="I581" s="295"/>
      <c r="J581" s="295">
        <f t="shared" si="15"/>
        <v>0</v>
      </c>
    </row>
    <row r="582" spans="1:10">
      <c r="A582" s="432"/>
      <c r="B582" s="384"/>
      <c r="C582" s="383"/>
      <c r="D582" s="383"/>
      <c r="E582" s="383"/>
      <c r="F582" s="384"/>
      <c r="G582" s="384"/>
      <c r="H582" s="452"/>
      <c r="I582" s="295"/>
      <c r="J582" s="295">
        <f t="shared" si="15"/>
        <v>0</v>
      </c>
    </row>
    <row r="583" spans="1:10" ht="24.95" customHeight="1">
      <c r="A583" s="451" t="s">
        <v>39</v>
      </c>
      <c r="B583" s="286"/>
      <c r="C583" s="288" t="s">
        <v>250</v>
      </c>
      <c r="D583" s="286"/>
      <c r="E583" s="286"/>
      <c r="F583" s="286"/>
      <c r="G583" s="286"/>
      <c r="H583" s="452">
        <v>0</v>
      </c>
      <c r="I583" s="295"/>
      <c r="J583" s="295" t="e">
        <f>SUM(J584:J586)</f>
        <v>#VALUE!</v>
      </c>
    </row>
    <row r="584" spans="1:10" s="434" customFormat="1" ht="22.5">
      <c r="A584" s="432"/>
      <c r="B584" s="433"/>
      <c r="C584" s="414" t="s">
        <v>1897</v>
      </c>
      <c r="D584" s="415" t="s">
        <v>252</v>
      </c>
      <c r="E584" s="415" t="s">
        <v>17</v>
      </c>
      <c r="F584" s="415">
        <v>6</v>
      </c>
      <c r="G584" s="415" t="s">
        <v>19</v>
      </c>
      <c r="H584" s="454">
        <v>31</v>
      </c>
      <c r="I584" s="295" t="s">
        <v>1808</v>
      </c>
      <c r="J584" s="295" t="e">
        <f t="shared" si="15"/>
        <v>#VALUE!</v>
      </c>
    </row>
    <row r="585" spans="1:10" s="434" customFormat="1" ht="33.75">
      <c r="A585" s="432"/>
      <c r="B585" s="433"/>
      <c r="C585" s="74" t="s">
        <v>1898</v>
      </c>
      <c r="D585" s="74" t="s">
        <v>1899</v>
      </c>
      <c r="E585" s="76" t="s">
        <v>255</v>
      </c>
      <c r="F585" s="415">
        <v>6</v>
      </c>
      <c r="G585" s="415" t="s">
        <v>19</v>
      </c>
      <c r="H585" s="454">
        <v>5</v>
      </c>
      <c r="I585" s="295" t="s">
        <v>1812</v>
      </c>
      <c r="J585" s="295" t="e">
        <f t="shared" si="15"/>
        <v>#VALUE!</v>
      </c>
    </row>
    <row r="586" spans="1:10" s="434" customFormat="1">
      <c r="A586" s="432"/>
      <c r="B586" s="433"/>
      <c r="C586" s="435"/>
      <c r="D586" s="281"/>
      <c r="E586" s="281"/>
      <c r="F586" s="268"/>
      <c r="G586" s="268"/>
      <c r="H586" s="454"/>
      <c r="I586" s="295"/>
      <c r="J586" s="295">
        <f t="shared" si="15"/>
        <v>0</v>
      </c>
    </row>
    <row r="587" spans="1:10" ht="24.95" customHeight="1">
      <c r="A587" s="451" t="s">
        <v>41</v>
      </c>
      <c r="B587" s="286"/>
      <c r="C587" s="288" t="s">
        <v>256</v>
      </c>
      <c r="D587" s="286"/>
      <c r="E587" s="286"/>
      <c r="F587" s="286"/>
      <c r="G587" s="286"/>
      <c r="H587" s="452">
        <v>0</v>
      </c>
      <c r="I587" s="295"/>
      <c r="J587" s="295">
        <f>SUM(J588:J590)</f>
        <v>0</v>
      </c>
    </row>
    <row r="588" spans="1:10">
      <c r="A588" s="432"/>
      <c r="B588" s="384"/>
      <c r="C588" s="383"/>
      <c r="D588" s="383"/>
      <c r="E588" s="383"/>
      <c r="F588" s="384"/>
      <c r="G588" s="384"/>
      <c r="H588" s="452"/>
      <c r="I588" s="295"/>
      <c r="J588" s="295">
        <f t="shared" si="15"/>
        <v>0</v>
      </c>
    </row>
    <row r="589" spans="1:10">
      <c r="A589" s="432"/>
      <c r="B589" s="384"/>
      <c r="C589" s="383"/>
      <c r="D589" s="383"/>
      <c r="E589" s="383"/>
      <c r="F589" s="384"/>
      <c r="G589" s="384"/>
      <c r="H589" s="452"/>
      <c r="I589" s="295"/>
      <c r="J589" s="295">
        <f t="shared" si="15"/>
        <v>0</v>
      </c>
    </row>
    <row r="590" spans="1:10" s="434" customFormat="1">
      <c r="A590" s="432"/>
      <c r="B590" s="433"/>
      <c r="C590" s="435"/>
      <c r="D590" s="281"/>
      <c r="E590" s="281"/>
      <c r="F590" s="268"/>
      <c r="G590" s="268"/>
      <c r="H590" s="454"/>
      <c r="I590" s="295"/>
      <c r="J590" s="295">
        <f t="shared" si="15"/>
        <v>0</v>
      </c>
    </row>
    <row r="591" spans="1:10" ht="24.95" customHeight="1">
      <c r="A591" s="451" t="s">
        <v>43</v>
      </c>
      <c r="B591" s="286"/>
      <c r="C591" s="288" t="s">
        <v>257</v>
      </c>
      <c r="D591" s="286"/>
      <c r="E591" s="286"/>
      <c r="F591" s="286"/>
      <c r="G591" s="286"/>
      <c r="H591" s="452">
        <v>0</v>
      </c>
      <c r="I591" s="295"/>
      <c r="J591" s="295">
        <f>SUM(J592:J594)</f>
        <v>0</v>
      </c>
    </row>
    <row r="592" spans="1:10">
      <c r="A592" s="432"/>
      <c r="B592" s="384"/>
      <c r="C592" s="383"/>
      <c r="D592" s="383"/>
      <c r="E592" s="383"/>
      <c r="F592" s="384"/>
      <c r="G592" s="384"/>
      <c r="H592" s="452"/>
      <c r="I592" s="295"/>
      <c r="J592" s="295">
        <f t="shared" si="15"/>
        <v>0</v>
      </c>
    </row>
    <row r="593" spans="1:10">
      <c r="A593" s="432"/>
      <c r="B593" s="384"/>
      <c r="C593" s="383"/>
      <c r="D593" s="383"/>
      <c r="E593" s="383"/>
      <c r="F593" s="384"/>
      <c r="G593" s="384"/>
      <c r="H593" s="452"/>
      <c r="I593" s="295"/>
      <c r="J593" s="295">
        <f t="shared" si="15"/>
        <v>0</v>
      </c>
    </row>
    <row r="594" spans="1:10">
      <c r="A594" s="432"/>
      <c r="B594" s="384"/>
      <c r="C594" s="383"/>
      <c r="D594" s="383"/>
      <c r="E594" s="383"/>
      <c r="F594" s="384"/>
      <c r="G594" s="384"/>
      <c r="H594" s="452"/>
      <c r="I594" s="295"/>
      <c r="J594" s="295">
        <f t="shared" si="15"/>
        <v>0</v>
      </c>
    </row>
    <row r="595" spans="1:10" ht="24.95" customHeight="1">
      <c r="A595" s="451" t="s">
        <v>49</v>
      </c>
      <c r="B595" s="286"/>
      <c r="C595" s="288" t="s">
        <v>260</v>
      </c>
      <c r="D595" s="286"/>
      <c r="E595" s="286"/>
      <c r="F595" s="286"/>
      <c r="G595" s="286"/>
      <c r="H595" s="452">
        <v>0</v>
      </c>
      <c r="I595" s="295"/>
      <c r="J595" s="295">
        <f>SUM(J596:J598)</f>
        <v>198</v>
      </c>
    </row>
    <row r="596" spans="1:10" s="434" customFormat="1" ht="22.5">
      <c r="A596" s="432"/>
      <c r="B596" s="433"/>
      <c r="C596" s="414" t="s">
        <v>1900</v>
      </c>
      <c r="D596" s="415" t="s">
        <v>1901</v>
      </c>
      <c r="E596" s="415" t="s">
        <v>17</v>
      </c>
      <c r="F596" s="415">
        <v>6</v>
      </c>
      <c r="G596" s="415" t="s">
        <v>1870</v>
      </c>
      <c r="H596" s="454">
        <v>18</v>
      </c>
      <c r="I596" s="295">
        <v>11</v>
      </c>
      <c r="J596" s="295">
        <f t="shared" si="15"/>
        <v>198</v>
      </c>
    </row>
    <row r="597" spans="1:10" s="434" customFormat="1">
      <c r="A597" s="432"/>
      <c r="B597" s="433"/>
      <c r="C597" s="435"/>
      <c r="D597" s="281"/>
      <c r="E597" s="281"/>
      <c r="F597" s="268"/>
      <c r="G597" s="268"/>
      <c r="H597" s="454"/>
      <c r="I597" s="295"/>
      <c r="J597" s="295">
        <f t="shared" si="15"/>
        <v>0</v>
      </c>
    </row>
    <row r="598" spans="1:10" s="434" customFormat="1">
      <c r="A598" s="432"/>
      <c r="B598" s="433"/>
      <c r="C598" s="435"/>
      <c r="D598" s="281"/>
      <c r="E598" s="281"/>
      <c r="F598" s="268"/>
      <c r="G598" s="268"/>
      <c r="H598" s="454"/>
      <c r="I598" s="295"/>
      <c r="J598" s="295">
        <f t="shared" si="15"/>
        <v>0</v>
      </c>
    </row>
    <row r="599" spans="1:10" ht="24.95" customHeight="1">
      <c r="A599" s="451" t="s">
        <v>51</v>
      </c>
      <c r="B599" s="286"/>
      <c r="C599" s="288" t="s">
        <v>261</v>
      </c>
      <c r="D599" s="286"/>
      <c r="E599" s="286"/>
      <c r="F599" s="286"/>
      <c r="G599" s="286"/>
      <c r="H599" s="452">
        <v>0</v>
      </c>
      <c r="I599" s="295"/>
      <c r="J599" s="295">
        <f>SUM(J600:J602)</f>
        <v>0</v>
      </c>
    </row>
    <row r="600" spans="1:10">
      <c r="A600" s="432"/>
      <c r="B600" s="384"/>
      <c r="C600" s="383"/>
      <c r="D600" s="383"/>
      <c r="E600" s="383"/>
      <c r="F600" s="384"/>
      <c r="G600" s="384"/>
      <c r="H600" s="452"/>
      <c r="I600" s="295"/>
      <c r="J600" s="295">
        <f t="shared" si="15"/>
        <v>0</v>
      </c>
    </row>
    <row r="601" spans="1:10">
      <c r="A601" s="432"/>
      <c r="B601" s="384"/>
      <c r="C601" s="383"/>
      <c r="D601" s="383"/>
      <c r="E601" s="383"/>
      <c r="F601" s="384"/>
      <c r="G601" s="384"/>
      <c r="H601" s="452"/>
      <c r="I601" s="295"/>
      <c r="J601" s="295"/>
    </row>
    <row r="602" spans="1:10">
      <c r="A602" s="432"/>
      <c r="B602" s="384"/>
      <c r="C602" s="383"/>
      <c r="D602" s="383"/>
      <c r="E602" s="383"/>
      <c r="F602" s="384"/>
      <c r="G602" s="384"/>
      <c r="H602" s="452"/>
      <c r="I602" s="295"/>
      <c r="J602" s="295">
        <f t="shared" si="15"/>
        <v>0</v>
      </c>
    </row>
    <row r="603" spans="1:10" ht="24.95" customHeight="1">
      <c r="A603" s="451" t="s">
        <v>55</v>
      </c>
      <c r="B603" s="286"/>
      <c r="C603" s="288" t="s">
        <v>262</v>
      </c>
      <c r="D603" s="286"/>
      <c r="E603" s="286"/>
      <c r="F603" s="286"/>
      <c r="G603" s="286"/>
      <c r="H603" s="452">
        <v>0</v>
      </c>
      <c r="I603" s="295"/>
      <c r="J603" s="295">
        <f>SUM(J604:J606)</f>
        <v>0</v>
      </c>
    </row>
    <row r="604" spans="1:10">
      <c r="A604" s="432"/>
      <c r="B604" s="384"/>
      <c r="C604" s="383"/>
      <c r="D604" s="383"/>
      <c r="E604" s="383"/>
      <c r="F604" s="384"/>
      <c r="G604" s="384"/>
      <c r="H604" s="452"/>
      <c r="I604" s="295"/>
      <c r="J604" s="295">
        <f t="shared" si="15"/>
        <v>0</v>
      </c>
    </row>
    <row r="605" spans="1:10">
      <c r="A605" s="432"/>
      <c r="B605" s="384"/>
      <c r="C605" s="383"/>
      <c r="D605" s="383"/>
      <c r="E605" s="383"/>
      <c r="F605" s="384"/>
      <c r="G605" s="384"/>
      <c r="H605" s="452"/>
      <c r="I605" s="295"/>
      <c r="J605" s="295">
        <f t="shared" si="15"/>
        <v>0</v>
      </c>
    </row>
    <row r="606" spans="1:10">
      <c r="A606" s="432"/>
      <c r="B606" s="384"/>
      <c r="C606" s="383"/>
      <c r="D606" s="383"/>
      <c r="E606" s="383"/>
      <c r="F606" s="384"/>
      <c r="G606" s="384"/>
      <c r="H606" s="452"/>
      <c r="I606" s="295"/>
      <c r="J606" s="295">
        <f t="shared" si="15"/>
        <v>0</v>
      </c>
    </row>
    <row r="607" spans="1:10" ht="24.95" customHeight="1">
      <c r="A607" s="451" t="s">
        <v>57</v>
      </c>
      <c r="B607" s="286"/>
      <c r="C607" s="288" t="s">
        <v>263</v>
      </c>
      <c r="D607" s="286"/>
      <c r="E607" s="286"/>
      <c r="F607" s="286"/>
      <c r="G607" s="286"/>
      <c r="H607" s="452">
        <v>0</v>
      </c>
      <c r="I607" s="295"/>
      <c r="J607" s="295">
        <f>SUM(J608:J610)</f>
        <v>0</v>
      </c>
    </row>
    <row r="608" spans="1:10">
      <c r="A608" s="432"/>
      <c r="B608" s="384"/>
      <c r="C608" s="383"/>
      <c r="D608" s="383"/>
      <c r="E608" s="383"/>
      <c r="F608" s="384"/>
      <c r="G608" s="384"/>
      <c r="H608" s="452"/>
      <c r="I608" s="295"/>
      <c r="J608" s="295">
        <f t="shared" si="15"/>
        <v>0</v>
      </c>
    </row>
    <row r="609" spans="1:10">
      <c r="A609" s="432"/>
      <c r="B609" s="384"/>
      <c r="C609" s="383"/>
      <c r="D609" s="383"/>
      <c r="E609" s="383"/>
      <c r="F609" s="384"/>
      <c r="G609" s="384"/>
      <c r="H609" s="452"/>
      <c r="I609" s="295"/>
      <c r="J609" s="295">
        <f t="shared" si="15"/>
        <v>0</v>
      </c>
    </row>
    <row r="610" spans="1:10">
      <c r="A610" s="432"/>
      <c r="B610" s="384"/>
      <c r="C610" s="383"/>
      <c r="D610" s="383"/>
      <c r="E610" s="383"/>
      <c r="F610" s="384"/>
      <c r="G610" s="384"/>
      <c r="H610" s="452"/>
      <c r="I610" s="295"/>
      <c r="J610" s="295">
        <f t="shared" si="15"/>
        <v>0</v>
      </c>
    </row>
    <row r="611" spans="1:10" ht="24.95" customHeight="1">
      <c r="A611" s="451" t="s">
        <v>59</v>
      </c>
      <c r="B611" s="286"/>
      <c r="C611" s="288" t="s">
        <v>264</v>
      </c>
      <c r="D611" s="286"/>
      <c r="E611" s="286"/>
      <c r="F611" s="286"/>
      <c r="G611" s="286"/>
      <c r="H611" s="452">
        <v>0</v>
      </c>
      <c r="I611" s="295"/>
      <c r="J611" s="295">
        <f>SUM(J612:J614)</f>
        <v>0</v>
      </c>
    </row>
    <row r="612" spans="1:10" s="434" customFormat="1">
      <c r="A612" s="432"/>
      <c r="B612" s="433"/>
      <c r="C612" s="435"/>
      <c r="D612" s="281"/>
      <c r="E612" s="281"/>
      <c r="F612" s="268"/>
      <c r="G612" s="268"/>
      <c r="H612" s="454"/>
      <c r="I612" s="295"/>
      <c r="J612" s="295">
        <f t="shared" si="15"/>
        <v>0</v>
      </c>
    </row>
    <row r="613" spans="1:10" s="434" customFormat="1">
      <c r="A613" s="432"/>
      <c r="B613" s="433"/>
      <c r="C613" s="435"/>
      <c r="D613" s="281"/>
      <c r="E613" s="281"/>
      <c r="F613" s="268"/>
      <c r="G613" s="268"/>
      <c r="H613" s="454"/>
      <c r="I613" s="295"/>
      <c r="J613" s="295"/>
    </row>
    <row r="614" spans="1:10" s="434" customFormat="1">
      <c r="A614" s="432"/>
      <c r="B614" s="433"/>
      <c r="C614" s="435"/>
      <c r="D614" s="281"/>
      <c r="E614" s="281"/>
      <c r="F614" s="268"/>
      <c r="G614" s="268"/>
      <c r="H614" s="454"/>
      <c r="I614" s="295"/>
      <c r="J614" s="295">
        <f t="shared" si="15"/>
        <v>0</v>
      </c>
    </row>
    <row r="615" spans="1:10" ht="24.95" customHeight="1">
      <c r="A615" s="451" t="s">
        <v>64</v>
      </c>
      <c r="B615" s="286"/>
      <c r="C615" s="288" t="s">
        <v>44</v>
      </c>
      <c r="D615" s="286"/>
      <c r="E615" s="286"/>
      <c r="F615" s="286"/>
      <c r="G615" s="286"/>
      <c r="H615" s="452">
        <v>0</v>
      </c>
      <c r="I615" s="295"/>
      <c r="J615" s="295">
        <f>SUM(J616:J618)</f>
        <v>0</v>
      </c>
    </row>
    <row r="616" spans="1:10" s="434" customFormat="1">
      <c r="A616" s="432"/>
      <c r="B616" s="433"/>
      <c r="C616" s="435"/>
      <c r="D616" s="281"/>
      <c r="E616" s="281"/>
      <c r="F616" s="268"/>
      <c r="G616" s="268"/>
      <c r="H616" s="454"/>
      <c r="I616" s="295"/>
      <c r="J616" s="295">
        <f t="shared" si="15"/>
        <v>0</v>
      </c>
    </row>
    <row r="617" spans="1:10" s="434" customFormat="1">
      <c r="A617" s="432"/>
      <c r="B617" s="433"/>
      <c r="C617" s="435"/>
      <c r="D617" s="281"/>
      <c r="E617" s="281"/>
      <c r="F617" s="268"/>
      <c r="G617" s="268"/>
      <c r="H617" s="454"/>
      <c r="I617" s="295"/>
      <c r="J617" s="295">
        <f t="shared" si="15"/>
        <v>0</v>
      </c>
    </row>
    <row r="618" spans="1:10" s="434" customFormat="1">
      <c r="A618" s="432"/>
      <c r="B618" s="433"/>
      <c r="C618" s="435"/>
      <c r="D618" s="281"/>
      <c r="E618" s="281"/>
      <c r="F618" s="268"/>
      <c r="G618" s="268"/>
      <c r="H618" s="454"/>
      <c r="I618" s="295"/>
      <c r="J618" s="295">
        <f t="shared" si="15"/>
        <v>0</v>
      </c>
    </row>
    <row r="619" spans="1:10" ht="24.95" customHeight="1">
      <c r="A619" s="451" t="s">
        <v>69</v>
      </c>
      <c r="B619" s="286"/>
      <c r="C619" s="288" t="s">
        <v>50</v>
      </c>
      <c r="D619" s="286"/>
      <c r="E619" s="286"/>
      <c r="F619" s="286"/>
      <c r="G619" s="286"/>
      <c r="H619" s="452">
        <v>0</v>
      </c>
      <c r="I619" s="295"/>
      <c r="J619" s="295">
        <f>SUM(J620:J622)</f>
        <v>0</v>
      </c>
    </row>
    <row r="620" spans="1:10">
      <c r="A620" s="432"/>
      <c r="B620" s="384"/>
      <c r="C620" s="383"/>
      <c r="D620" s="383"/>
      <c r="E620" s="383"/>
      <c r="F620" s="384"/>
      <c r="G620" s="384"/>
      <c r="H620" s="452"/>
      <c r="I620" s="295"/>
      <c r="J620" s="295">
        <f t="shared" si="15"/>
        <v>0</v>
      </c>
    </row>
    <row r="621" spans="1:10">
      <c r="A621" s="432"/>
      <c r="B621" s="384"/>
      <c r="C621" s="383"/>
      <c r="D621" s="383"/>
      <c r="E621" s="383"/>
      <c r="F621" s="384"/>
      <c r="G621" s="384"/>
      <c r="H621" s="452"/>
      <c r="I621" s="295"/>
      <c r="J621" s="295"/>
    </row>
    <row r="622" spans="1:10">
      <c r="A622" s="432"/>
      <c r="B622" s="384"/>
      <c r="C622" s="383"/>
      <c r="D622" s="383"/>
      <c r="E622" s="383"/>
      <c r="F622" s="384"/>
      <c r="G622" s="384"/>
      <c r="H622" s="452"/>
      <c r="I622" s="295"/>
      <c r="J622" s="295">
        <f t="shared" si="15"/>
        <v>0</v>
      </c>
    </row>
    <row r="623" spans="1:10" ht="24.95" customHeight="1">
      <c r="A623" s="451" t="s">
        <v>71</v>
      </c>
      <c r="B623" s="286"/>
      <c r="C623" s="288" t="s">
        <v>203</v>
      </c>
      <c r="D623" s="286"/>
      <c r="E623" s="286"/>
      <c r="F623" s="286"/>
      <c r="G623" s="286"/>
      <c r="H623" s="452">
        <v>0</v>
      </c>
      <c r="I623" s="295"/>
      <c r="J623" s="295" t="e">
        <f>SUM(J624:J626)</f>
        <v>#VALUE!</v>
      </c>
    </row>
    <row r="624" spans="1:10" s="434" customFormat="1" ht="33.75">
      <c r="A624" s="432"/>
      <c r="B624" s="433"/>
      <c r="C624" s="435" t="s">
        <v>1902</v>
      </c>
      <c r="D624" s="415" t="s">
        <v>1877</v>
      </c>
      <c r="E624" s="415" t="s">
        <v>1903</v>
      </c>
      <c r="F624" s="415">
        <v>6</v>
      </c>
      <c r="G624" s="415" t="s">
        <v>19</v>
      </c>
      <c r="H624" s="454">
        <v>36</v>
      </c>
      <c r="I624" s="295" t="s">
        <v>1879</v>
      </c>
      <c r="J624" s="295" t="e">
        <f t="shared" ref="J624:J666" si="16">H624*I624</f>
        <v>#VALUE!</v>
      </c>
    </row>
    <row r="625" spans="1:10" s="434" customFormat="1">
      <c r="A625" s="432"/>
      <c r="B625" s="433"/>
      <c r="C625" s="435"/>
      <c r="D625" s="281"/>
      <c r="E625" s="281"/>
      <c r="F625" s="268"/>
      <c r="G625" s="268"/>
      <c r="H625" s="454"/>
      <c r="I625" s="295"/>
      <c r="J625" s="295">
        <f t="shared" si="16"/>
        <v>0</v>
      </c>
    </row>
    <row r="626" spans="1:10" s="434" customFormat="1">
      <c r="A626" s="432"/>
      <c r="B626" s="433"/>
      <c r="C626" s="435"/>
      <c r="D626" s="281"/>
      <c r="E626" s="281"/>
      <c r="F626" s="268"/>
      <c r="G626" s="268"/>
      <c r="H626" s="454"/>
      <c r="I626" s="295"/>
      <c r="J626" s="295">
        <f t="shared" si="16"/>
        <v>0</v>
      </c>
    </row>
    <row r="627" spans="1:10" ht="24.95" customHeight="1">
      <c r="A627" s="451" t="s">
        <v>73</v>
      </c>
      <c r="B627" s="286"/>
      <c r="C627" s="288" t="s">
        <v>207</v>
      </c>
      <c r="D627" s="286"/>
      <c r="E627" s="286"/>
      <c r="F627" s="286"/>
      <c r="G627" s="286"/>
      <c r="H627" s="452">
        <v>0</v>
      </c>
      <c r="I627" s="295"/>
      <c r="J627" s="295">
        <f>SUM(J628:J630)</f>
        <v>0</v>
      </c>
    </row>
    <row r="628" spans="1:10">
      <c r="A628" s="432"/>
      <c r="B628" s="384"/>
      <c r="C628" s="74"/>
      <c r="D628" s="76"/>
      <c r="E628" s="76"/>
      <c r="F628" s="76"/>
      <c r="G628" s="76"/>
      <c r="H628" s="452"/>
      <c r="I628" s="295"/>
      <c r="J628" s="295">
        <f t="shared" si="16"/>
        <v>0</v>
      </c>
    </row>
    <row r="629" spans="1:10">
      <c r="A629" s="432"/>
      <c r="B629" s="384"/>
      <c r="C629" s="383"/>
      <c r="D629" s="383"/>
      <c r="E629" s="383"/>
      <c r="F629" s="384"/>
      <c r="G629" s="384"/>
      <c r="H629" s="452"/>
      <c r="I629" s="295"/>
      <c r="J629" s="295">
        <f t="shared" si="16"/>
        <v>0</v>
      </c>
    </row>
    <row r="630" spans="1:10">
      <c r="A630" s="432"/>
      <c r="B630" s="384"/>
      <c r="C630" s="383"/>
      <c r="D630" s="383"/>
      <c r="E630" s="383"/>
      <c r="F630" s="384"/>
      <c r="G630" s="384"/>
      <c r="H630" s="452"/>
      <c r="I630" s="295"/>
      <c r="J630" s="295">
        <f t="shared" si="16"/>
        <v>0</v>
      </c>
    </row>
    <row r="631" spans="1:10" ht="24.95" customHeight="1">
      <c r="A631" s="451" t="s">
        <v>75</v>
      </c>
      <c r="B631" s="286"/>
      <c r="C631" s="288" t="s">
        <v>212</v>
      </c>
      <c r="D631" s="286"/>
      <c r="E631" s="286"/>
      <c r="F631" s="286"/>
      <c r="G631" s="286"/>
      <c r="H631" s="452">
        <v>0</v>
      </c>
      <c r="I631" s="295"/>
      <c r="J631" s="295" t="e">
        <f>SUM(J632:J634)</f>
        <v>#VALUE!</v>
      </c>
    </row>
    <row r="632" spans="1:10" s="434" customFormat="1" ht="22.5">
      <c r="A632" s="432"/>
      <c r="B632" s="433"/>
      <c r="C632" s="414" t="s">
        <v>1904</v>
      </c>
      <c r="D632" s="415" t="s">
        <v>214</v>
      </c>
      <c r="E632" s="415" t="s">
        <v>17</v>
      </c>
      <c r="F632" s="415">
        <v>6</v>
      </c>
      <c r="G632" s="415" t="s">
        <v>371</v>
      </c>
      <c r="H632" s="454">
        <v>31</v>
      </c>
      <c r="I632" s="295" t="s">
        <v>1836</v>
      </c>
      <c r="J632" s="295" t="e">
        <f t="shared" si="16"/>
        <v>#VALUE!</v>
      </c>
    </row>
    <row r="633" spans="1:10" s="434" customFormat="1">
      <c r="A633" s="432"/>
      <c r="B633" s="433"/>
      <c r="C633" s="435"/>
      <c r="D633" s="281"/>
      <c r="E633" s="281"/>
      <c r="F633" s="268"/>
      <c r="G633" s="268"/>
      <c r="H633" s="454"/>
      <c r="I633" s="295"/>
      <c r="J633" s="295">
        <f t="shared" si="16"/>
        <v>0</v>
      </c>
    </row>
    <row r="634" spans="1:10" s="434" customFormat="1">
      <c r="A634" s="432"/>
      <c r="B634" s="433"/>
      <c r="C634" s="435"/>
      <c r="D634" s="281"/>
      <c r="E634" s="281"/>
      <c r="F634" s="268"/>
      <c r="G634" s="268"/>
      <c r="H634" s="454"/>
      <c r="I634" s="295"/>
      <c r="J634" s="295">
        <f t="shared" si="16"/>
        <v>0</v>
      </c>
    </row>
    <row r="635" spans="1:10" ht="24.95" customHeight="1">
      <c r="A635" s="451" t="s">
        <v>77</v>
      </c>
      <c r="B635" s="286"/>
      <c r="C635" s="288" t="s">
        <v>219</v>
      </c>
      <c r="D635" s="286"/>
      <c r="E635" s="286"/>
      <c r="F635" s="286"/>
      <c r="G635" s="286"/>
      <c r="H635" s="452">
        <v>0</v>
      </c>
      <c r="I635" s="295"/>
      <c r="J635" s="295">
        <f>SUM(J636:J638)</f>
        <v>0</v>
      </c>
    </row>
    <row r="636" spans="1:10">
      <c r="A636" s="432"/>
      <c r="B636" s="384"/>
      <c r="C636" s="383"/>
      <c r="D636" s="383"/>
      <c r="E636" s="383"/>
      <c r="F636" s="384"/>
      <c r="G636" s="384"/>
      <c r="H636" s="452"/>
      <c r="I636" s="295"/>
      <c r="J636" s="295">
        <f t="shared" si="16"/>
        <v>0</v>
      </c>
    </row>
    <row r="637" spans="1:10">
      <c r="A637" s="432"/>
      <c r="B637" s="384"/>
      <c r="C637" s="383"/>
      <c r="D637" s="383"/>
      <c r="E637" s="383"/>
      <c r="F637" s="384"/>
      <c r="G637" s="384"/>
      <c r="H637" s="452"/>
      <c r="I637" s="295"/>
      <c r="J637" s="295"/>
    </row>
    <row r="638" spans="1:10">
      <c r="A638" s="432"/>
      <c r="B638" s="384"/>
      <c r="C638" s="383"/>
      <c r="D638" s="383"/>
      <c r="E638" s="383"/>
      <c r="F638" s="384"/>
      <c r="G638" s="384"/>
      <c r="H638" s="452"/>
      <c r="I638" s="295"/>
      <c r="J638" s="295">
        <f t="shared" si="16"/>
        <v>0</v>
      </c>
    </row>
    <row r="639" spans="1:10" ht="24.95" customHeight="1">
      <c r="A639" s="451" t="s">
        <v>79</v>
      </c>
      <c r="B639" s="286"/>
      <c r="C639" s="288" t="s">
        <v>220</v>
      </c>
      <c r="D639" s="286"/>
      <c r="E639" s="286"/>
      <c r="F639" s="286"/>
      <c r="G639" s="286"/>
      <c r="H639" s="452">
        <v>0</v>
      </c>
      <c r="I639" s="295"/>
      <c r="J639" s="295" t="e">
        <f>SUM(J640:J642)</f>
        <v>#VALUE!</v>
      </c>
    </row>
    <row r="640" spans="1:10" s="434" customFormat="1" ht="12">
      <c r="A640" s="432"/>
      <c r="B640" s="433"/>
      <c r="C640" s="485" t="s">
        <v>1905</v>
      </c>
      <c r="D640" s="486" t="s">
        <v>1906</v>
      </c>
      <c r="E640" s="414" t="s">
        <v>17</v>
      </c>
      <c r="F640" s="415">
        <v>6</v>
      </c>
      <c r="G640" s="415" t="s">
        <v>33</v>
      </c>
      <c r="H640" s="454">
        <v>31</v>
      </c>
      <c r="I640" s="295" t="s">
        <v>1616</v>
      </c>
      <c r="J640" s="295" t="e">
        <f t="shared" si="16"/>
        <v>#VALUE!</v>
      </c>
    </row>
    <row r="641" spans="1:10" s="434" customFormat="1">
      <c r="A641" s="432"/>
      <c r="B641" s="433"/>
      <c r="C641" s="435"/>
      <c r="D641" s="281"/>
      <c r="E641" s="281"/>
      <c r="F641" s="268"/>
      <c r="G641" s="268"/>
      <c r="H641" s="454"/>
      <c r="I641" s="295"/>
      <c r="J641" s="295">
        <f t="shared" si="16"/>
        <v>0</v>
      </c>
    </row>
    <row r="642" spans="1:10" s="434" customFormat="1">
      <c r="A642" s="432"/>
      <c r="B642" s="433"/>
      <c r="C642" s="435"/>
      <c r="D642" s="281"/>
      <c r="E642" s="281"/>
      <c r="F642" s="268"/>
      <c r="G642" s="268"/>
      <c r="H642" s="454"/>
      <c r="I642" s="295"/>
      <c r="J642" s="295">
        <f t="shared" si="16"/>
        <v>0</v>
      </c>
    </row>
    <row r="643" spans="1:10" ht="24.95" customHeight="1">
      <c r="A643" s="451" t="s">
        <v>81</v>
      </c>
      <c r="B643" s="286"/>
      <c r="C643" s="288" t="s">
        <v>227</v>
      </c>
      <c r="D643" s="286"/>
      <c r="E643" s="286"/>
      <c r="F643" s="286"/>
      <c r="G643" s="286"/>
      <c r="H643" s="452">
        <v>0</v>
      </c>
      <c r="I643" s="295"/>
      <c r="J643" s="295">
        <f>SUM(J646)</f>
        <v>0</v>
      </c>
    </row>
    <row r="644" spans="1:10" ht="12" customHeight="1">
      <c r="A644" s="451"/>
      <c r="B644" s="286"/>
      <c r="C644" s="288"/>
      <c r="D644" s="286"/>
      <c r="E644" s="286"/>
      <c r="F644" s="286"/>
      <c r="G644" s="286"/>
      <c r="H644" s="452"/>
      <c r="I644" s="295"/>
      <c r="J644" s="295"/>
    </row>
    <row r="645" spans="1:10" ht="10.15" customHeight="1">
      <c r="A645" s="451"/>
      <c r="B645" s="286"/>
      <c r="C645" s="288"/>
      <c r="D645" s="286"/>
      <c r="E645" s="286"/>
      <c r="F645" s="286"/>
      <c r="G645" s="286"/>
      <c r="H645" s="452"/>
      <c r="I645" s="295"/>
      <c r="J645" s="295"/>
    </row>
    <row r="646" spans="1:10" s="434" customFormat="1">
      <c r="A646" s="432"/>
      <c r="B646" s="433"/>
      <c r="C646" s="435"/>
      <c r="D646" s="281"/>
      <c r="E646" s="281"/>
      <c r="F646" s="268"/>
      <c r="G646" s="268"/>
      <c r="H646" s="454"/>
      <c r="I646" s="295"/>
      <c r="J646" s="295">
        <f t="shared" si="16"/>
        <v>0</v>
      </c>
    </row>
    <row r="647" spans="1:10" ht="24.95" customHeight="1">
      <c r="A647" s="451" t="s">
        <v>83</v>
      </c>
      <c r="B647" s="286"/>
      <c r="C647" s="288" t="s">
        <v>58</v>
      </c>
      <c r="D647" s="286"/>
      <c r="E647" s="286"/>
      <c r="F647" s="286"/>
      <c r="G647" s="286"/>
      <c r="H647" s="452">
        <v>0</v>
      </c>
      <c r="I647" s="295"/>
      <c r="J647" s="295">
        <f>SUM(J648:J650)</f>
        <v>0</v>
      </c>
    </row>
    <row r="648" spans="1:10" s="434" customFormat="1">
      <c r="A648" s="432"/>
      <c r="B648" s="433"/>
      <c r="C648" s="435"/>
      <c r="D648" s="281"/>
      <c r="E648" s="281"/>
      <c r="F648" s="268"/>
      <c r="G648" s="268"/>
      <c r="H648" s="454"/>
      <c r="I648" s="295"/>
      <c r="J648" s="295">
        <f t="shared" si="16"/>
        <v>0</v>
      </c>
    </row>
    <row r="649" spans="1:10" s="434" customFormat="1">
      <c r="A649" s="432"/>
      <c r="B649" s="433"/>
      <c r="C649" s="435"/>
      <c r="D649" s="281"/>
      <c r="E649" s="281"/>
      <c r="F649" s="268"/>
      <c r="G649" s="268"/>
      <c r="H649" s="454"/>
      <c r="I649" s="295"/>
      <c r="J649" s="295">
        <f t="shared" si="16"/>
        <v>0</v>
      </c>
    </row>
    <row r="650" spans="1:10" s="434" customFormat="1">
      <c r="A650" s="432"/>
      <c r="B650" s="433"/>
      <c r="C650" s="435"/>
      <c r="D650" s="281"/>
      <c r="E650" s="281"/>
      <c r="F650" s="268"/>
      <c r="G650" s="268"/>
      <c r="H650" s="454"/>
      <c r="I650" s="295"/>
      <c r="J650" s="295">
        <f t="shared" si="16"/>
        <v>0</v>
      </c>
    </row>
    <row r="651" spans="1:10" ht="24.95" customHeight="1">
      <c r="A651" s="451" t="s">
        <v>85</v>
      </c>
      <c r="B651" s="286"/>
      <c r="C651" s="288" t="s">
        <v>60</v>
      </c>
      <c r="D651" s="286"/>
      <c r="E651" s="286"/>
      <c r="F651" s="286"/>
      <c r="G651" s="286"/>
      <c r="H651" s="452">
        <v>0</v>
      </c>
      <c r="I651" s="295"/>
      <c r="J651" s="295" t="e">
        <f>SUM(J652:J654)</f>
        <v>#VALUE!</v>
      </c>
    </row>
    <row r="652" spans="1:10" s="434" customFormat="1" ht="12">
      <c r="A652" s="432"/>
      <c r="B652" s="433"/>
      <c r="C652" s="413" t="s">
        <v>228</v>
      </c>
      <c r="D652" s="281"/>
      <c r="E652" s="281" t="s">
        <v>63</v>
      </c>
      <c r="F652" s="268" t="s">
        <v>1907</v>
      </c>
      <c r="G652" s="268" t="s">
        <v>1041</v>
      </c>
      <c r="H652" s="454">
        <v>36</v>
      </c>
      <c r="I652" s="295" t="s">
        <v>1888</v>
      </c>
      <c r="J652" s="295" t="e">
        <f t="shared" si="16"/>
        <v>#VALUE!</v>
      </c>
    </row>
    <row r="653" spans="1:10" s="434" customFormat="1">
      <c r="A653" s="432"/>
      <c r="B653" s="433"/>
      <c r="C653" s="435" t="s">
        <v>1908</v>
      </c>
      <c r="D653" s="281"/>
      <c r="E653" s="281"/>
      <c r="F653" s="268" t="s">
        <v>280</v>
      </c>
      <c r="G653" s="268" t="s">
        <v>19</v>
      </c>
      <c r="H653" s="454">
        <v>36</v>
      </c>
      <c r="I653" s="295" t="s">
        <v>1818</v>
      </c>
      <c r="J653" s="295" t="e">
        <f t="shared" si="16"/>
        <v>#VALUE!</v>
      </c>
    </row>
    <row r="654" spans="1:10" s="434" customFormat="1">
      <c r="A654" s="432"/>
      <c r="B654" s="433"/>
      <c r="C654" s="435"/>
      <c r="D654" s="281"/>
      <c r="E654" s="281"/>
      <c r="F654" s="268"/>
      <c r="G654" s="268"/>
      <c r="H654" s="454"/>
      <c r="I654" s="295"/>
      <c r="J654" s="295">
        <f t="shared" si="16"/>
        <v>0</v>
      </c>
    </row>
    <row r="655" spans="1:10" ht="24.95" customHeight="1">
      <c r="A655" s="451" t="s">
        <v>126</v>
      </c>
      <c r="B655" s="286"/>
      <c r="C655" s="288" t="s">
        <v>230</v>
      </c>
      <c r="D655" s="286"/>
      <c r="E655" s="286"/>
      <c r="F655" s="286"/>
      <c r="G655" s="286"/>
      <c r="H655" s="452">
        <v>0</v>
      </c>
      <c r="I655" s="295"/>
      <c r="J655" s="295" t="e">
        <f>SUM(J656:J658)</f>
        <v>#VALUE!</v>
      </c>
    </row>
    <row r="656" spans="1:10" s="434" customFormat="1" ht="45">
      <c r="A656" s="432"/>
      <c r="B656" s="433"/>
      <c r="C656" s="414" t="s">
        <v>479</v>
      </c>
      <c r="D656" s="415" t="s">
        <v>480</v>
      </c>
      <c r="E656" s="415" t="s">
        <v>233</v>
      </c>
      <c r="F656" s="415">
        <v>6</v>
      </c>
      <c r="G656" s="415" t="s">
        <v>19</v>
      </c>
      <c r="H656" s="454">
        <v>36</v>
      </c>
      <c r="I656" s="295" t="s">
        <v>1889</v>
      </c>
      <c r="J656" s="295" t="e">
        <f t="shared" si="16"/>
        <v>#VALUE!</v>
      </c>
    </row>
    <row r="657" spans="1:10" s="434" customFormat="1">
      <c r="A657" s="432"/>
      <c r="B657" s="433"/>
      <c r="C657" s="435"/>
      <c r="D657" s="281"/>
      <c r="E657" s="281"/>
      <c r="F657" s="268"/>
      <c r="G657" s="268"/>
      <c r="H657" s="454"/>
      <c r="I657" s="295"/>
      <c r="J657" s="295">
        <f t="shared" si="16"/>
        <v>0</v>
      </c>
    </row>
    <row r="658" spans="1:10" s="434" customFormat="1">
      <c r="A658" s="432"/>
      <c r="B658" s="433"/>
      <c r="C658" s="435"/>
      <c r="D658" s="281"/>
      <c r="E658" s="281"/>
      <c r="F658" s="268"/>
      <c r="G658" s="268"/>
      <c r="H658" s="454"/>
      <c r="I658" s="295"/>
      <c r="J658" s="295">
        <f t="shared" si="16"/>
        <v>0</v>
      </c>
    </row>
    <row r="659" spans="1:10" ht="24.95" customHeight="1">
      <c r="A659" s="451" t="s">
        <v>127</v>
      </c>
      <c r="B659" s="286"/>
      <c r="C659" s="288" t="s">
        <v>235</v>
      </c>
      <c r="D659" s="286"/>
      <c r="E659" s="286"/>
      <c r="F659" s="286"/>
      <c r="G659" s="286"/>
      <c r="H659" s="452">
        <v>0</v>
      </c>
      <c r="I659" s="295"/>
      <c r="J659" s="295">
        <f>SUM(J660:J662)</f>
        <v>0</v>
      </c>
    </row>
    <row r="660" spans="1:10">
      <c r="A660" s="432"/>
      <c r="B660" s="384"/>
      <c r="C660" s="383"/>
      <c r="D660" s="383"/>
      <c r="E660" s="383"/>
      <c r="F660" s="384"/>
      <c r="G660" s="384"/>
      <c r="H660" s="452"/>
      <c r="I660" s="295"/>
      <c r="J660" s="295">
        <f t="shared" si="16"/>
        <v>0</v>
      </c>
    </row>
    <row r="661" spans="1:10" s="434" customFormat="1">
      <c r="A661" s="432"/>
      <c r="B661" s="433"/>
      <c r="C661" s="435"/>
      <c r="D661" s="281"/>
      <c r="E661" s="281"/>
      <c r="F661" s="268"/>
      <c r="G661" s="268"/>
      <c r="H661" s="454"/>
      <c r="I661" s="295"/>
      <c r="J661" s="295">
        <f t="shared" si="16"/>
        <v>0</v>
      </c>
    </row>
    <row r="662" spans="1:10" s="434" customFormat="1">
      <c r="A662" s="432"/>
      <c r="B662" s="433"/>
      <c r="C662" s="435"/>
      <c r="D662" s="281"/>
      <c r="E662" s="281"/>
      <c r="F662" s="268"/>
      <c r="G662" s="268"/>
      <c r="H662" s="454"/>
      <c r="I662" s="295"/>
      <c r="J662" s="295">
        <f t="shared" si="16"/>
        <v>0</v>
      </c>
    </row>
    <row r="663" spans="1:10" ht="24.95" customHeight="1">
      <c r="A663" s="451" t="s">
        <v>128</v>
      </c>
      <c r="B663" s="286"/>
      <c r="C663" s="288" t="s">
        <v>87</v>
      </c>
      <c r="D663" s="286"/>
      <c r="E663" s="286"/>
      <c r="F663" s="286"/>
      <c r="G663" s="286"/>
      <c r="H663" s="452">
        <v>0</v>
      </c>
      <c r="I663" s="295"/>
      <c r="J663" s="295">
        <f>SUM(J664:J666)</f>
        <v>0</v>
      </c>
    </row>
    <row r="664" spans="1:10">
      <c r="A664" s="432"/>
      <c r="B664" s="384"/>
      <c r="C664" s="383"/>
      <c r="D664" s="383"/>
      <c r="E664" s="383"/>
      <c r="F664" s="384"/>
      <c r="G664" s="384"/>
      <c r="H664" s="452"/>
      <c r="I664" s="295"/>
      <c r="J664" s="295">
        <f t="shared" si="16"/>
        <v>0</v>
      </c>
    </row>
    <row r="665" spans="1:10">
      <c r="A665" s="432"/>
      <c r="B665" s="384"/>
      <c r="C665" s="383"/>
      <c r="D665" s="383"/>
      <c r="E665" s="383"/>
      <c r="F665" s="384"/>
      <c r="G665" s="384"/>
      <c r="H665" s="452"/>
      <c r="I665" s="295"/>
      <c r="J665" s="295">
        <f t="shared" si="16"/>
        <v>0</v>
      </c>
    </row>
    <row r="666" spans="1:10" s="434" customFormat="1">
      <c r="A666" s="432"/>
      <c r="B666" s="433"/>
      <c r="C666" s="435"/>
      <c r="D666" s="281"/>
      <c r="E666" s="281"/>
      <c r="F666" s="268"/>
      <c r="G666" s="268"/>
      <c r="H666" s="454"/>
      <c r="I666" s="295"/>
      <c r="J666" s="295">
        <f t="shared" si="16"/>
        <v>0</v>
      </c>
    </row>
    <row r="667" spans="1:10" ht="24.95" customHeight="1">
      <c r="A667" s="451" t="s">
        <v>146</v>
      </c>
      <c r="B667" s="286"/>
      <c r="C667" s="288" t="s">
        <v>65</v>
      </c>
      <c r="D667" s="286"/>
      <c r="E667" s="286"/>
      <c r="F667" s="286"/>
      <c r="G667" s="286"/>
      <c r="H667" s="452">
        <v>0</v>
      </c>
      <c r="I667" s="295"/>
      <c r="J667" s="295" t="e">
        <f>SUM(J668:J670)</f>
        <v>#VALUE!</v>
      </c>
    </row>
    <row r="668" spans="1:10" s="434" customFormat="1" ht="33.75">
      <c r="A668" s="432"/>
      <c r="B668" s="433"/>
      <c r="C668" s="414" t="s">
        <v>1909</v>
      </c>
      <c r="D668" s="415" t="s">
        <v>1892</v>
      </c>
      <c r="E668" s="415" t="s">
        <v>17</v>
      </c>
      <c r="F668" s="415">
        <v>6</v>
      </c>
      <c r="G668" s="415" t="s">
        <v>1910</v>
      </c>
      <c r="H668" s="479">
        <v>24</v>
      </c>
      <c r="I668" s="295" t="s">
        <v>1911</v>
      </c>
      <c r="J668" s="295" t="e">
        <f t="shared" ref="J668:J702" si="17">H668*I668</f>
        <v>#VALUE!</v>
      </c>
    </row>
    <row r="669" spans="1:10" s="434" customFormat="1">
      <c r="A669" s="432"/>
      <c r="B669" s="433"/>
      <c r="C669" s="435"/>
      <c r="D669" s="281"/>
      <c r="E669" s="281"/>
      <c r="F669" s="268"/>
      <c r="G669" s="268"/>
      <c r="H669" s="454"/>
      <c r="I669" s="295"/>
      <c r="J669" s="295"/>
    </row>
    <row r="670" spans="1:10" s="434" customFormat="1">
      <c r="A670" s="432"/>
      <c r="B670" s="433"/>
      <c r="C670" s="435"/>
      <c r="D670" s="281"/>
      <c r="E670" s="281"/>
      <c r="F670" s="268"/>
      <c r="G670" s="268"/>
      <c r="H670" s="454"/>
      <c r="I670" s="295"/>
      <c r="J670" s="295">
        <f t="shared" si="17"/>
        <v>0</v>
      </c>
    </row>
    <row r="671" spans="1:10" ht="24.95" customHeight="1">
      <c r="A671" s="451" t="s">
        <v>175</v>
      </c>
      <c r="B671" s="286"/>
      <c r="C671" s="288" t="s">
        <v>70</v>
      </c>
      <c r="D671" s="286"/>
      <c r="E671" s="286"/>
      <c r="F671" s="286"/>
      <c r="G671" s="286"/>
      <c r="H671" s="452">
        <v>0</v>
      </c>
      <c r="I671" s="295"/>
      <c r="J671" s="295">
        <f>SUM(J672:J674)</f>
        <v>0</v>
      </c>
    </row>
    <row r="672" spans="1:10" s="434" customFormat="1">
      <c r="A672" s="432"/>
      <c r="B672" s="433"/>
      <c r="C672" s="435"/>
      <c r="D672" s="281"/>
      <c r="E672" s="281"/>
      <c r="F672" s="268"/>
      <c r="G672" s="268"/>
      <c r="H672" s="454"/>
      <c r="I672" s="295"/>
      <c r="J672" s="295">
        <f t="shared" si="17"/>
        <v>0</v>
      </c>
    </row>
    <row r="673" spans="1:10" s="434" customFormat="1">
      <c r="A673" s="432"/>
      <c r="B673" s="433"/>
      <c r="C673" s="435"/>
      <c r="D673" s="281"/>
      <c r="E673" s="281"/>
      <c r="F673" s="268"/>
      <c r="G673" s="268"/>
      <c r="H673" s="454"/>
      <c r="I673" s="295"/>
      <c r="J673" s="295">
        <f t="shared" si="17"/>
        <v>0</v>
      </c>
    </row>
    <row r="674" spans="1:10" s="434" customFormat="1">
      <c r="A674" s="432"/>
      <c r="B674" s="433"/>
      <c r="C674" s="435"/>
      <c r="D674" s="281"/>
      <c r="E674" s="281"/>
      <c r="F674" s="268"/>
      <c r="G674" s="268"/>
      <c r="H674" s="454"/>
      <c r="I674" s="295"/>
      <c r="J674" s="295">
        <f t="shared" si="17"/>
        <v>0</v>
      </c>
    </row>
    <row r="675" spans="1:10" ht="24.95" customHeight="1">
      <c r="A675" s="451" t="s">
        <v>176</v>
      </c>
      <c r="B675" s="286"/>
      <c r="C675" s="288" t="s">
        <v>72</v>
      </c>
      <c r="D675" s="286"/>
      <c r="E675" s="286"/>
      <c r="F675" s="286"/>
      <c r="G675" s="286"/>
      <c r="H675" s="452">
        <v>0</v>
      </c>
      <c r="I675" s="295"/>
      <c r="J675" s="295">
        <f>SUM(J676:J678)</f>
        <v>0</v>
      </c>
    </row>
    <row r="676" spans="1:10">
      <c r="A676" s="432"/>
      <c r="B676" s="384"/>
      <c r="C676" s="383"/>
      <c r="D676" s="383"/>
      <c r="E676" s="383"/>
      <c r="F676" s="384"/>
      <c r="G676" s="384"/>
      <c r="H676" s="452"/>
      <c r="I676" s="295"/>
      <c r="J676" s="295">
        <f t="shared" si="17"/>
        <v>0</v>
      </c>
    </row>
    <row r="677" spans="1:10">
      <c r="A677" s="432"/>
      <c r="B677" s="384"/>
      <c r="C677" s="383"/>
      <c r="D677" s="383"/>
      <c r="E677" s="383"/>
      <c r="F677" s="384"/>
      <c r="G677" s="384"/>
      <c r="H677" s="452"/>
      <c r="I677" s="295"/>
      <c r="J677" s="295">
        <f t="shared" si="17"/>
        <v>0</v>
      </c>
    </row>
    <row r="678" spans="1:10" s="434" customFormat="1">
      <c r="A678" s="432"/>
      <c r="B678" s="433"/>
      <c r="C678" s="281"/>
      <c r="D678" s="281"/>
      <c r="E678" s="281"/>
      <c r="F678" s="268"/>
      <c r="G678" s="268"/>
      <c r="H678" s="454"/>
      <c r="I678" s="295"/>
      <c r="J678" s="295">
        <f t="shared" si="17"/>
        <v>0</v>
      </c>
    </row>
    <row r="679" spans="1:10" ht="24.95" customHeight="1">
      <c r="A679" s="451" t="s">
        <v>177</v>
      </c>
      <c r="B679" s="286"/>
      <c r="C679" s="288" t="s">
        <v>74</v>
      </c>
      <c r="D679" s="286"/>
      <c r="E679" s="286"/>
      <c r="F679" s="286"/>
      <c r="G679" s="286"/>
      <c r="H679" s="452">
        <v>0</v>
      </c>
      <c r="I679" s="295"/>
      <c r="J679" s="295">
        <f>SUM(J680:J682)</f>
        <v>0</v>
      </c>
    </row>
    <row r="680" spans="1:10" s="434" customFormat="1">
      <c r="A680" s="432"/>
      <c r="B680" s="433"/>
      <c r="C680" s="435"/>
      <c r="D680" s="281"/>
      <c r="E680" s="281"/>
      <c r="F680" s="268"/>
      <c r="G680" s="268"/>
      <c r="H680" s="454"/>
      <c r="I680" s="295"/>
      <c r="J680" s="295">
        <f t="shared" si="17"/>
        <v>0</v>
      </c>
    </row>
    <row r="681" spans="1:10" s="434" customFormat="1" ht="11.45" customHeight="1">
      <c r="A681" s="432"/>
      <c r="B681" s="433"/>
      <c r="C681" s="435"/>
      <c r="D681" s="281"/>
      <c r="E681" s="281"/>
      <c r="F681" s="268"/>
      <c r="G681" s="268"/>
      <c r="H681" s="454"/>
      <c r="I681" s="295"/>
      <c r="J681" s="295">
        <f t="shared" si="17"/>
        <v>0</v>
      </c>
    </row>
    <row r="682" spans="1:10" s="434" customFormat="1" ht="10.9" customHeight="1">
      <c r="A682" s="432"/>
      <c r="B682" s="433"/>
      <c r="C682" s="435"/>
      <c r="D682" s="281"/>
      <c r="E682" s="281"/>
      <c r="F682" s="268"/>
      <c r="G682" s="268"/>
      <c r="H682" s="454"/>
      <c r="I682" s="295"/>
      <c r="J682" s="295">
        <f t="shared" si="17"/>
        <v>0</v>
      </c>
    </row>
    <row r="683" spans="1:10" ht="24.95" customHeight="1">
      <c r="A683" s="451" t="s">
        <v>240</v>
      </c>
      <c r="B683" s="286"/>
      <c r="C683" s="288" t="s">
        <v>76</v>
      </c>
      <c r="D683" s="286"/>
      <c r="E683" s="286"/>
      <c r="F683" s="286"/>
      <c r="G683" s="286"/>
      <c r="H683" s="452">
        <v>0</v>
      </c>
      <c r="I683" s="295"/>
      <c r="J683" s="295">
        <f>SUM(J684:J686)</f>
        <v>0</v>
      </c>
    </row>
    <row r="684" spans="1:10">
      <c r="A684" s="432"/>
      <c r="B684" s="384"/>
      <c r="C684" s="383"/>
      <c r="D684" s="383"/>
      <c r="E684" s="383"/>
      <c r="F684" s="384"/>
      <c r="G684" s="384"/>
      <c r="H684" s="452"/>
      <c r="I684" s="295"/>
      <c r="J684" s="295">
        <f t="shared" si="17"/>
        <v>0</v>
      </c>
    </row>
    <row r="685" spans="1:10">
      <c r="A685" s="432"/>
      <c r="B685" s="384"/>
      <c r="C685" s="383"/>
      <c r="D685" s="383"/>
      <c r="E685" s="383"/>
      <c r="F685" s="384"/>
      <c r="G685" s="384"/>
      <c r="H685" s="452"/>
      <c r="I685" s="295"/>
      <c r="J685" s="295"/>
    </row>
    <row r="686" spans="1:10">
      <c r="A686" s="432"/>
      <c r="B686" s="384"/>
      <c r="C686" s="383"/>
      <c r="D686" s="383"/>
      <c r="E686" s="383"/>
      <c r="F686" s="384"/>
      <c r="G686" s="384"/>
      <c r="H686" s="452"/>
      <c r="I686" s="295"/>
      <c r="J686" s="295">
        <f t="shared" si="17"/>
        <v>0</v>
      </c>
    </row>
    <row r="687" spans="1:10" ht="24.95" customHeight="1">
      <c r="A687" s="451" t="s">
        <v>241</v>
      </c>
      <c r="B687" s="286"/>
      <c r="C687" s="288" t="s">
        <v>78</v>
      </c>
      <c r="D687" s="286"/>
      <c r="E687" s="286"/>
      <c r="F687" s="286"/>
      <c r="G687" s="286"/>
      <c r="H687" s="452">
        <v>0</v>
      </c>
      <c r="I687" s="295"/>
      <c r="J687" s="295">
        <f>SUM(J688:J690)</f>
        <v>0</v>
      </c>
    </row>
    <row r="688" spans="1:10">
      <c r="A688" s="432"/>
      <c r="B688" s="384"/>
      <c r="C688" s="383"/>
      <c r="D688" s="383"/>
      <c r="E688" s="383"/>
      <c r="F688" s="384"/>
      <c r="G688" s="384"/>
      <c r="H688" s="452"/>
      <c r="I688" s="295"/>
      <c r="J688" s="295">
        <f t="shared" si="17"/>
        <v>0</v>
      </c>
    </row>
    <row r="689" spans="1:10" s="434" customFormat="1">
      <c r="A689" s="432"/>
      <c r="B689" s="433"/>
      <c r="C689" s="281"/>
      <c r="D689" s="281"/>
      <c r="E689" s="281"/>
      <c r="F689" s="268"/>
      <c r="G689" s="268"/>
      <c r="H689" s="454"/>
      <c r="I689" s="295"/>
      <c r="J689" s="295">
        <f t="shared" si="17"/>
        <v>0</v>
      </c>
    </row>
    <row r="690" spans="1:10" s="434" customFormat="1">
      <c r="A690" s="432"/>
      <c r="B690" s="433"/>
      <c r="C690" s="281"/>
      <c r="D690" s="281"/>
      <c r="E690" s="281"/>
      <c r="F690" s="268"/>
      <c r="G690" s="268"/>
      <c r="H690" s="454"/>
      <c r="I690" s="295"/>
      <c r="J690" s="295">
        <f t="shared" si="17"/>
        <v>0</v>
      </c>
    </row>
    <row r="691" spans="1:10" ht="24.95" customHeight="1">
      <c r="A691" s="451" t="s">
        <v>242</v>
      </c>
      <c r="B691" s="286"/>
      <c r="C691" s="288" t="s">
        <v>80</v>
      </c>
      <c r="D691" s="286"/>
      <c r="E691" s="286"/>
      <c r="F691" s="286"/>
      <c r="G691" s="286"/>
      <c r="H691" s="452">
        <v>0</v>
      </c>
      <c r="I691" s="295"/>
      <c r="J691" s="295">
        <f>SUM(J694)</f>
        <v>0</v>
      </c>
    </row>
    <row r="692" spans="1:10" ht="11.45" customHeight="1">
      <c r="A692" s="451"/>
      <c r="B692" s="286"/>
      <c r="C692" s="288"/>
      <c r="D692" s="286"/>
      <c r="E692" s="286"/>
      <c r="F692" s="286"/>
      <c r="G692" s="286"/>
      <c r="H692" s="452"/>
      <c r="I692" s="295"/>
      <c r="J692" s="295"/>
    </row>
    <row r="693" spans="1:10" ht="10.9" customHeight="1">
      <c r="A693" s="451"/>
      <c r="B693" s="286"/>
      <c r="C693" s="288"/>
      <c r="D693" s="286"/>
      <c r="E693" s="286"/>
      <c r="F693" s="286"/>
      <c r="G693" s="286"/>
      <c r="H693" s="452"/>
      <c r="I693" s="295"/>
      <c r="J693" s="295"/>
    </row>
    <row r="694" spans="1:10" ht="10.15" customHeight="1">
      <c r="A694" s="432"/>
      <c r="B694" s="384"/>
      <c r="C694" s="383"/>
      <c r="D694" s="383"/>
      <c r="E694" s="383"/>
      <c r="F694" s="384"/>
      <c r="G694" s="384"/>
      <c r="H694" s="452"/>
      <c r="I694" s="295"/>
      <c r="J694" s="295">
        <f t="shared" si="17"/>
        <v>0</v>
      </c>
    </row>
    <row r="695" spans="1:10" ht="24.95" customHeight="1">
      <c r="A695" s="451" t="s">
        <v>243</v>
      </c>
      <c r="B695" s="286"/>
      <c r="C695" s="288" t="s">
        <v>82</v>
      </c>
      <c r="D695" s="286"/>
      <c r="E695" s="286"/>
      <c r="F695" s="286"/>
      <c r="G695" s="286"/>
      <c r="H695" s="452">
        <v>0</v>
      </c>
      <c r="I695" s="295"/>
      <c r="J695" s="295">
        <f>SUM(J696:J698)</f>
        <v>0</v>
      </c>
    </row>
    <row r="696" spans="1:10">
      <c r="A696" s="432"/>
      <c r="B696" s="384"/>
      <c r="C696" s="383"/>
      <c r="D696" s="383"/>
      <c r="E696" s="383"/>
      <c r="F696" s="384"/>
      <c r="G696" s="384"/>
      <c r="H696" s="452"/>
      <c r="I696" s="295"/>
      <c r="J696" s="295">
        <f t="shared" si="17"/>
        <v>0</v>
      </c>
    </row>
    <row r="697" spans="1:10" s="434" customFormat="1">
      <c r="A697" s="432"/>
      <c r="B697" s="433"/>
      <c r="C697" s="435"/>
      <c r="D697" s="281"/>
      <c r="E697" s="281"/>
      <c r="F697" s="268"/>
      <c r="G697" s="268"/>
      <c r="H697" s="454"/>
      <c r="I697" s="295"/>
      <c r="J697" s="295">
        <f t="shared" si="17"/>
        <v>0</v>
      </c>
    </row>
    <row r="698" spans="1:10" s="434" customFormat="1">
      <c r="A698" s="432"/>
      <c r="B698" s="433"/>
      <c r="C698" s="435"/>
      <c r="D698" s="281"/>
      <c r="E698" s="281"/>
      <c r="F698" s="268"/>
      <c r="G698" s="268"/>
      <c r="H698" s="454"/>
      <c r="I698" s="295"/>
      <c r="J698" s="295">
        <f t="shared" si="17"/>
        <v>0</v>
      </c>
    </row>
    <row r="699" spans="1:10" ht="24.95" customHeight="1">
      <c r="A699" s="451" t="s">
        <v>244</v>
      </c>
      <c r="B699" s="286"/>
      <c r="C699" s="288" t="s">
        <v>84</v>
      </c>
      <c r="D699" s="286"/>
      <c r="E699" s="286"/>
      <c r="F699" s="286"/>
      <c r="G699" s="286"/>
      <c r="H699" s="452">
        <v>0</v>
      </c>
      <c r="I699" s="295"/>
      <c r="J699" s="295">
        <f>SUM(J700:J702)</f>
        <v>0</v>
      </c>
    </row>
    <row r="700" spans="1:10">
      <c r="A700" s="432"/>
      <c r="B700" s="384"/>
      <c r="C700" s="383"/>
      <c r="D700" s="383"/>
      <c r="E700" s="383"/>
      <c r="F700" s="384"/>
      <c r="G700" s="384"/>
      <c r="H700" s="452"/>
      <c r="I700" s="295"/>
      <c r="J700" s="295">
        <f t="shared" si="17"/>
        <v>0</v>
      </c>
    </row>
    <row r="701" spans="1:10">
      <c r="A701" s="432"/>
      <c r="B701" s="384"/>
      <c r="C701" s="383"/>
      <c r="D701" s="383"/>
      <c r="E701" s="383"/>
      <c r="F701" s="384"/>
      <c r="G701" s="384"/>
      <c r="H701" s="452"/>
      <c r="I701" s="295"/>
      <c r="J701" s="295">
        <f t="shared" si="17"/>
        <v>0</v>
      </c>
    </row>
    <row r="702" spans="1:10">
      <c r="A702" s="432"/>
      <c r="B702" s="384"/>
      <c r="C702" s="383"/>
      <c r="D702" s="383"/>
      <c r="E702" s="383"/>
      <c r="F702" s="384"/>
      <c r="G702" s="384"/>
      <c r="H702" s="452"/>
      <c r="I702" s="295"/>
      <c r="J702" s="295">
        <f t="shared" si="17"/>
        <v>0</v>
      </c>
    </row>
    <row r="703" spans="1:10" ht="24.95" customHeight="1">
      <c r="A703" s="451" t="s">
        <v>245</v>
      </c>
      <c r="B703" s="286"/>
      <c r="C703" s="288" t="s">
        <v>86</v>
      </c>
      <c r="D703" s="286"/>
      <c r="E703" s="286"/>
      <c r="F703" s="286"/>
      <c r="G703" s="286"/>
      <c r="H703" s="452">
        <v>0</v>
      </c>
      <c r="I703" s="295"/>
      <c r="J703" s="295">
        <f>SUM(J704:J706)</f>
        <v>0</v>
      </c>
    </row>
    <row r="704" spans="1:10" s="434" customFormat="1">
      <c r="A704" s="432"/>
      <c r="B704" s="433"/>
      <c r="C704" s="435"/>
      <c r="D704" s="281"/>
      <c r="E704" s="281"/>
      <c r="F704" s="268"/>
      <c r="G704" s="268"/>
      <c r="H704" s="454"/>
      <c r="I704" s="295"/>
      <c r="J704" s="295">
        <f t="shared" ref="J704:J760" si="18">H704*I704</f>
        <v>0</v>
      </c>
    </row>
    <row r="705" spans="1:10" s="434" customFormat="1">
      <c r="A705" s="432"/>
      <c r="B705" s="433"/>
      <c r="C705" s="435"/>
      <c r="D705" s="281"/>
      <c r="E705" s="281"/>
      <c r="F705" s="268"/>
      <c r="G705" s="268"/>
      <c r="H705" s="454"/>
      <c r="I705" s="295"/>
      <c r="J705" s="295">
        <f t="shared" si="18"/>
        <v>0</v>
      </c>
    </row>
    <row r="706" spans="1:10" s="434" customFormat="1">
      <c r="A706" s="432"/>
      <c r="B706" s="433"/>
      <c r="C706" s="435"/>
      <c r="D706" s="281"/>
      <c r="E706" s="281"/>
      <c r="F706" s="268"/>
      <c r="G706" s="268"/>
      <c r="H706" s="454"/>
      <c r="I706" s="295"/>
      <c r="J706" s="295">
        <f t="shared" si="18"/>
        <v>0</v>
      </c>
    </row>
    <row r="707" spans="1:10" s="434" customFormat="1" ht="15.75">
      <c r="A707" s="460" t="s">
        <v>91</v>
      </c>
      <c r="B707" s="461"/>
      <c r="C707" s="462"/>
      <c r="D707" s="463"/>
      <c r="E707" s="463"/>
      <c r="F707" s="464"/>
      <c r="G707" s="464"/>
      <c r="H707" s="465"/>
      <c r="I707" s="466"/>
      <c r="J707" s="295"/>
    </row>
    <row r="708" spans="1:10" ht="24.95" customHeight="1">
      <c r="A708" s="446" t="s">
        <v>282</v>
      </c>
      <c r="B708" s="447"/>
      <c r="C708" s="448"/>
      <c r="D708" s="448"/>
      <c r="E708" s="448"/>
      <c r="F708" s="448"/>
      <c r="G708" s="448"/>
      <c r="H708" s="449"/>
      <c r="I708" s="450"/>
      <c r="J708" s="295"/>
    </row>
    <row r="709" spans="1:10" ht="24.95" customHeight="1">
      <c r="A709" s="451" t="s">
        <v>13</v>
      </c>
      <c r="B709" s="286"/>
      <c r="C709" s="288" t="s">
        <v>93</v>
      </c>
      <c r="D709" s="286"/>
      <c r="E709" s="286"/>
      <c r="F709" s="286"/>
      <c r="G709" s="286"/>
      <c r="H709" s="452">
        <v>0</v>
      </c>
      <c r="I709" s="295"/>
      <c r="J709" s="295">
        <f>SUM(J710:J712)</f>
        <v>0</v>
      </c>
    </row>
    <row r="710" spans="1:10" s="434" customFormat="1">
      <c r="A710" s="432"/>
      <c r="B710" s="433"/>
      <c r="C710" s="435"/>
      <c r="D710" s="281"/>
      <c r="E710" s="281"/>
      <c r="F710" s="268"/>
      <c r="G710" s="268"/>
      <c r="H710" s="454"/>
      <c r="I710" s="295"/>
      <c r="J710" s="295">
        <f t="shared" si="18"/>
        <v>0</v>
      </c>
    </row>
    <row r="711" spans="1:10" s="434" customFormat="1">
      <c r="A711" s="432"/>
      <c r="B711" s="433"/>
      <c r="C711" s="435"/>
      <c r="D711" s="281"/>
      <c r="E711" s="281"/>
      <c r="F711" s="268"/>
      <c r="G711" s="268"/>
      <c r="H711" s="454"/>
      <c r="I711" s="295"/>
      <c r="J711" s="295">
        <f t="shared" si="18"/>
        <v>0</v>
      </c>
    </row>
    <row r="712" spans="1:10" s="434" customFormat="1">
      <c r="A712" s="432"/>
      <c r="B712" s="433"/>
      <c r="C712" s="435"/>
      <c r="D712" s="281"/>
      <c r="E712" s="281"/>
      <c r="F712" s="268"/>
      <c r="G712" s="268"/>
      <c r="H712" s="454"/>
      <c r="I712" s="295"/>
      <c r="J712" s="295">
        <f t="shared" si="18"/>
        <v>0</v>
      </c>
    </row>
    <row r="713" spans="1:10" ht="24.95" customHeight="1">
      <c r="A713" s="451" t="s">
        <v>94</v>
      </c>
      <c r="B713" s="286"/>
      <c r="C713" s="288" t="s">
        <v>95</v>
      </c>
      <c r="D713" s="286"/>
      <c r="E713" s="286"/>
      <c r="F713" s="286"/>
      <c r="G713" s="286"/>
      <c r="H713" s="452">
        <v>0</v>
      </c>
      <c r="I713" s="295"/>
      <c r="J713" s="295" t="e">
        <f>SUM(J714:J716)</f>
        <v>#VALUE!</v>
      </c>
    </row>
    <row r="714" spans="1:10" s="434" customFormat="1" ht="22.5">
      <c r="A714" s="432"/>
      <c r="B714" s="433"/>
      <c r="C714" s="414" t="s">
        <v>1912</v>
      </c>
      <c r="D714" s="415" t="s">
        <v>249</v>
      </c>
      <c r="E714" s="415" t="s">
        <v>17</v>
      </c>
      <c r="F714" s="415" t="s">
        <v>1913</v>
      </c>
      <c r="G714" s="415" t="s">
        <v>19</v>
      </c>
      <c r="H714" s="454">
        <v>30</v>
      </c>
      <c r="I714" s="295" t="s">
        <v>1814</v>
      </c>
      <c r="J714" s="295" t="e">
        <f t="shared" si="18"/>
        <v>#VALUE!</v>
      </c>
    </row>
    <row r="715" spans="1:10" s="434" customFormat="1">
      <c r="A715" s="432"/>
      <c r="B715" s="433"/>
      <c r="C715" s="435"/>
      <c r="D715" s="281"/>
      <c r="E715" s="281"/>
      <c r="F715" s="268"/>
      <c r="G715" s="268"/>
      <c r="H715" s="454"/>
      <c r="I715" s="295"/>
      <c r="J715" s="295">
        <f t="shared" si="18"/>
        <v>0</v>
      </c>
    </row>
    <row r="716" spans="1:10" s="434" customFormat="1">
      <c r="A716" s="432"/>
      <c r="B716" s="433"/>
      <c r="C716" s="435"/>
      <c r="D716" s="281"/>
      <c r="E716" s="281"/>
      <c r="F716" s="268"/>
      <c r="G716" s="268"/>
      <c r="H716" s="454"/>
      <c r="I716" s="295"/>
      <c r="J716" s="295">
        <f t="shared" si="18"/>
        <v>0</v>
      </c>
    </row>
    <row r="717" spans="1:10" ht="24.95" customHeight="1">
      <c r="A717" s="451" t="s">
        <v>96</v>
      </c>
      <c r="B717" s="286"/>
      <c r="C717" s="288" t="s">
        <v>97</v>
      </c>
      <c r="D717" s="286"/>
      <c r="E717" s="286"/>
      <c r="F717" s="286"/>
      <c r="G717" s="286"/>
      <c r="H717" s="452">
        <v>0</v>
      </c>
      <c r="I717" s="295"/>
      <c r="J717" s="295">
        <f>SUM(J718:J720)</f>
        <v>0</v>
      </c>
    </row>
    <row r="718" spans="1:10" s="434" customFormat="1">
      <c r="A718" s="432"/>
      <c r="B718" s="433"/>
      <c r="C718" s="435"/>
      <c r="D718" s="281"/>
      <c r="E718" s="281"/>
      <c r="F718" s="268"/>
      <c r="G718" s="268"/>
      <c r="H718" s="454"/>
      <c r="I718" s="295"/>
      <c r="J718" s="295">
        <f t="shared" si="18"/>
        <v>0</v>
      </c>
    </row>
    <row r="719" spans="1:10" s="434" customFormat="1">
      <c r="A719" s="432"/>
      <c r="B719" s="433"/>
      <c r="C719" s="435"/>
      <c r="D719" s="281"/>
      <c r="E719" s="281"/>
      <c r="F719" s="268"/>
      <c r="G719" s="268"/>
      <c r="H719" s="454"/>
      <c r="I719" s="295"/>
      <c r="J719" s="295">
        <f t="shared" si="18"/>
        <v>0</v>
      </c>
    </row>
    <row r="720" spans="1:10" s="434" customFormat="1">
      <c r="A720" s="432"/>
      <c r="B720" s="433"/>
      <c r="C720" s="435"/>
      <c r="D720" s="281"/>
      <c r="E720" s="281"/>
      <c r="F720" s="268"/>
      <c r="G720" s="268"/>
      <c r="H720" s="454"/>
      <c r="I720" s="295"/>
      <c r="J720" s="295">
        <f t="shared" si="18"/>
        <v>0</v>
      </c>
    </row>
    <row r="721" spans="1:10" ht="24.95" customHeight="1">
      <c r="A721" s="451" t="s">
        <v>104</v>
      </c>
      <c r="B721" s="286"/>
      <c r="C721" s="288" t="s">
        <v>28</v>
      </c>
      <c r="D721" s="286"/>
      <c r="E721" s="286"/>
      <c r="F721" s="286"/>
      <c r="G721" s="286"/>
      <c r="H721" s="452">
        <v>0</v>
      </c>
      <c r="I721" s="295"/>
      <c r="J721" s="295">
        <f>SUM(J722:J724)</f>
        <v>0</v>
      </c>
    </row>
    <row r="722" spans="1:10">
      <c r="A722" s="432"/>
      <c r="B722" s="384"/>
      <c r="C722" s="383"/>
      <c r="D722" s="383"/>
      <c r="E722" s="383"/>
      <c r="F722" s="384"/>
      <c r="G722" s="384"/>
      <c r="H722" s="452"/>
      <c r="I722" s="295"/>
      <c r="J722" s="295">
        <f t="shared" si="18"/>
        <v>0</v>
      </c>
    </row>
    <row r="723" spans="1:10">
      <c r="A723" s="432"/>
      <c r="B723" s="384"/>
      <c r="C723" s="383"/>
      <c r="D723" s="383"/>
      <c r="E723" s="383"/>
      <c r="F723" s="384"/>
      <c r="G723" s="384"/>
      <c r="H723" s="452"/>
      <c r="I723" s="295"/>
      <c r="J723" s="295">
        <f t="shared" si="18"/>
        <v>0</v>
      </c>
    </row>
    <row r="724" spans="1:10">
      <c r="A724" s="432"/>
      <c r="B724" s="384"/>
      <c r="C724" s="383"/>
      <c r="D724" s="383"/>
      <c r="E724" s="383"/>
      <c r="F724" s="384"/>
      <c r="G724" s="384"/>
      <c r="H724" s="452"/>
      <c r="I724" s="295"/>
      <c r="J724" s="295">
        <f t="shared" si="18"/>
        <v>0</v>
      </c>
    </row>
    <row r="725" spans="1:10" ht="24.95" customHeight="1">
      <c r="A725" s="451" t="s">
        <v>39</v>
      </c>
      <c r="B725" s="286"/>
      <c r="C725" s="288" t="s">
        <v>285</v>
      </c>
      <c r="D725" s="286"/>
      <c r="E725" s="286"/>
      <c r="F725" s="286"/>
      <c r="G725" s="286"/>
      <c r="H725" s="452">
        <v>0</v>
      </c>
      <c r="I725" s="295"/>
      <c r="J725" s="295" t="e">
        <f>SUM(J726:J728)</f>
        <v>#VALUE!</v>
      </c>
    </row>
    <row r="726" spans="1:10" s="434" customFormat="1" ht="22.5">
      <c r="A726" s="432"/>
      <c r="B726" s="433"/>
      <c r="C726" s="414" t="s">
        <v>1914</v>
      </c>
      <c r="D726" s="415" t="s">
        <v>287</v>
      </c>
      <c r="E726" s="415" t="s">
        <v>17</v>
      </c>
      <c r="F726" s="415">
        <v>7</v>
      </c>
      <c r="G726" s="415" t="s">
        <v>19</v>
      </c>
      <c r="H726" s="454">
        <v>30</v>
      </c>
      <c r="I726" s="295" t="s">
        <v>1808</v>
      </c>
      <c r="J726" s="295" t="e">
        <f t="shared" si="18"/>
        <v>#VALUE!</v>
      </c>
    </row>
    <row r="727" spans="1:10" s="434" customFormat="1" ht="33.75">
      <c r="A727" s="432"/>
      <c r="B727" s="433"/>
      <c r="C727" s="414" t="s">
        <v>1915</v>
      </c>
      <c r="D727" s="415" t="s">
        <v>289</v>
      </c>
      <c r="E727" s="415" t="s">
        <v>255</v>
      </c>
      <c r="F727" s="415">
        <v>7</v>
      </c>
      <c r="G727" s="415" t="s">
        <v>19</v>
      </c>
      <c r="H727" s="454">
        <v>5</v>
      </c>
      <c r="I727" s="295" t="s">
        <v>1812</v>
      </c>
      <c r="J727" s="295" t="e">
        <f t="shared" si="18"/>
        <v>#VALUE!</v>
      </c>
    </row>
    <row r="728" spans="1:10" s="434" customFormat="1">
      <c r="A728" s="432"/>
      <c r="B728" s="433"/>
      <c r="C728" s="435"/>
      <c r="D728" s="281"/>
      <c r="E728" s="281"/>
      <c r="F728" s="268"/>
      <c r="G728" s="268"/>
      <c r="H728" s="454"/>
      <c r="I728" s="295"/>
      <c r="J728" s="295">
        <f t="shared" si="18"/>
        <v>0</v>
      </c>
    </row>
    <row r="729" spans="1:10" ht="24.95" customHeight="1">
      <c r="A729" s="451" t="s">
        <v>41</v>
      </c>
      <c r="B729" s="286"/>
      <c r="C729" s="288" t="s">
        <v>290</v>
      </c>
      <c r="D729" s="286"/>
      <c r="E729" s="286"/>
      <c r="F729" s="286"/>
      <c r="G729" s="286"/>
      <c r="H729" s="452">
        <v>0</v>
      </c>
      <c r="I729" s="295"/>
      <c r="J729" s="295">
        <f>SUM(J730:J732)</f>
        <v>0</v>
      </c>
    </row>
    <row r="730" spans="1:10">
      <c r="A730" s="432"/>
      <c r="B730" s="384"/>
      <c r="C730" s="383"/>
      <c r="D730" s="383"/>
      <c r="E730" s="383"/>
      <c r="F730" s="384"/>
      <c r="G730" s="384"/>
      <c r="H730" s="452"/>
      <c r="I730" s="295"/>
      <c r="J730" s="295">
        <f t="shared" si="18"/>
        <v>0</v>
      </c>
    </row>
    <row r="731" spans="1:10">
      <c r="A731" s="432"/>
      <c r="B731" s="384"/>
      <c r="C731" s="383"/>
      <c r="D731" s="383"/>
      <c r="E731" s="383"/>
      <c r="F731" s="384"/>
      <c r="G731" s="384"/>
      <c r="H731" s="452"/>
      <c r="I731" s="295"/>
      <c r="J731" s="295">
        <f t="shared" si="18"/>
        <v>0</v>
      </c>
    </row>
    <row r="732" spans="1:10" s="434" customFormat="1">
      <c r="A732" s="432"/>
      <c r="B732" s="433"/>
      <c r="C732" s="435"/>
      <c r="D732" s="281"/>
      <c r="E732" s="281"/>
      <c r="F732" s="268"/>
      <c r="G732" s="268"/>
      <c r="H732" s="454"/>
      <c r="I732" s="295"/>
      <c r="J732" s="295">
        <f t="shared" si="18"/>
        <v>0</v>
      </c>
    </row>
    <row r="733" spans="1:10" ht="24.95" customHeight="1">
      <c r="A733" s="451" t="s">
        <v>43</v>
      </c>
      <c r="B733" s="286"/>
      <c r="C733" s="288" t="s">
        <v>291</v>
      </c>
      <c r="D733" s="286"/>
      <c r="E733" s="286"/>
      <c r="F733" s="286"/>
      <c r="G733" s="286"/>
      <c r="H733" s="452">
        <v>0</v>
      </c>
      <c r="I733" s="295"/>
      <c r="J733" s="295">
        <f>SUM(J734:J736)</f>
        <v>0</v>
      </c>
    </row>
    <row r="734" spans="1:10">
      <c r="A734" s="432"/>
      <c r="B734" s="384"/>
      <c r="C734" s="383"/>
      <c r="D734" s="383"/>
      <c r="E734" s="383"/>
      <c r="F734" s="384"/>
      <c r="G734" s="384"/>
      <c r="H734" s="452"/>
      <c r="I734" s="295"/>
      <c r="J734" s="295">
        <f t="shared" si="18"/>
        <v>0</v>
      </c>
    </row>
    <row r="735" spans="1:10">
      <c r="A735" s="432"/>
      <c r="B735" s="384"/>
      <c r="C735" s="383"/>
      <c r="D735" s="383"/>
      <c r="E735" s="383"/>
      <c r="F735" s="384"/>
      <c r="G735" s="384"/>
      <c r="H735" s="452"/>
      <c r="I735" s="295"/>
      <c r="J735" s="295">
        <f t="shared" si="18"/>
        <v>0</v>
      </c>
    </row>
    <row r="736" spans="1:10">
      <c r="A736" s="432"/>
      <c r="B736" s="384"/>
      <c r="C736" s="383"/>
      <c r="D736" s="383"/>
      <c r="E736" s="383"/>
      <c r="F736" s="384"/>
      <c r="G736" s="384"/>
      <c r="H736" s="452"/>
      <c r="I736" s="295"/>
      <c r="J736" s="295">
        <f t="shared" si="18"/>
        <v>0</v>
      </c>
    </row>
    <row r="737" spans="1:10" ht="24.95" customHeight="1">
      <c r="A737" s="451" t="s">
        <v>49</v>
      </c>
      <c r="B737" s="286"/>
      <c r="C737" s="288" t="s">
        <v>294</v>
      </c>
      <c r="D737" s="286"/>
      <c r="E737" s="286"/>
      <c r="F737" s="286"/>
      <c r="G737" s="286"/>
      <c r="H737" s="452">
        <v>0</v>
      </c>
      <c r="I737" s="295"/>
      <c r="J737" s="295">
        <f>SUM(J738:J740)</f>
        <v>0</v>
      </c>
    </row>
    <row r="738" spans="1:10" s="434" customFormat="1">
      <c r="A738" s="432"/>
      <c r="B738" s="433"/>
      <c r="C738" s="435"/>
      <c r="D738" s="281"/>
      <c r="E738" s="281"/>
      <c r="F738" s="268"/>
      <c r="G738" s="268"/>
      <c r="H738" s="454"/>
      <c r="I738" s="295"/>
      <c r="J738" s="295">
        <f t="shared" si="18"/>
        <v>0</v>
      </c>
    </row>
    <row r="739" spans="1:10" s="434" customFormat="1">
      <c r="A739" s="432"/>
      <c r="B739" s="433"/>
      <c r="C739" s="435"/>
      <c r="D739" s="281"/>
      <c r="E739" s="281"/>
      <c r="F739" s="268"/>
      <c r="G739" s="268"/>
      <c r="H739" s="454"/>
      <c r="I739" s="295"/>
      <c r="J739" s="295">
        <f t="shared" si="18"/>
        <v>0</v>
      </c>
    </row>
    <row r="740" spans="1:10" s="434" customFormat="1">
      <c r="A740" s="432"/>
      <c r="B740" s="433"/>
      <c r="C740" s="435"/>
      <c r="D740" s="281"/>
      <c r="E740" s="281"/>
      <c r="F740" s="268"/>
      <c r="G740" s="268"/>
      <c r="H740" s="454"/>
      <c r="I740" s="295"/>
      <c r="J740" s="295">
        <f t="shared" si="18"/>
        <v>0</v>
      </c>
    </row>
    <row r="741" spans="1:10" ht="24.95" customHeight="1">
      <c r="A741" s="451" t="s">
        <v>51</v>
      </c>
      <c r="B741" s="286"/>
      <c r="C741" s="288" t="s">
        <v>295</v>
      </c>
      <c r="D741" s="286"/>
      <c r="E741" s="286"/>
      <c r="F741" s="286"/>
      <c r="G741" s="286"/>
      <c r="H741" s="452">
        <v>0</v>
      </c>
      <c r="I741" s="295"/>
      <c r="J741" s="295">
        <f>SUM(J742:J744)</f>
        <v>0</v>
      </c>
    </row>
    <row r="742" spans="1:10">
      <c r="A742" s="432"/>
      <c r="B742" s="384"/>
      <c r="C742" s="383"/>
      <c r="D742" s="383"/>
      <c r="E742" s="383"/>
      <c r="F742" s="384"/>
      <c r="G742" s="384"/>
      <c r="H742" s="452"/>
      <c r="I742" s="295"/>
      <c r="J742" s="295">
        <f t="shared" si="18"/>
        <v>0</v>
      </c>
    </row>
    <row r="743" spans="1:10">
      <c r="A743" s="432"/>
      <c r="B743" s="384"/>
      <c r="C743" s="383"/>
      <c r="D743" s="383"/>
      <c r="E743" s="383"/>
      <c r="F743" s="384"/>
      <c r="G743" s="384"/>
      <c r="H743" s="452"/>
      <c r="I743" s="295"/>
      <c r="J743" s="295">
        <f t="shared" si="18"/>
        <v>0</v>
      </c>
    </row>
    <row r="744" spans="1:10">
      <c r="A744" s="432"/>
      <c r="B744" s="384"/>
      <c r="C744" s="383"/>
      <c r="D744" s="383"/>
      <c r="E744" s="383"/>
      <c r="F744" s="384"/>
      <c r="G744" s="384"/>
      <c r="H744" s="452"/>
      <c r="I744" s="295"/>
      <c r="J744" s="295">
        <f t="shared" si="18"/>
        <v>0</v>
      </c>
    </row>
    <row r="745" spans="1:10" ht="24.95" customHeight="1">
      <c r="A745" s="451" t="s">
        <v>55</v>
      </c>
      <c r="B745" s="286"/>
      <c r="C745" s="288" t="s">
        <v>296</v>
      </c>
      <c r="D745" s="286"/>
      <c r="E745" s="286"/>
      <c r="F745" s="286"/>
      <c r="G745" s="286"/>
      <c r="H745" s="452">
        <v>0</v>
      </c>
      <c r="I745" s="295"/>
      <c r="J745" s="295">
        <f>SUM(J746:J748)</f>
        <v>0</v>
      </c>
    </row>
    <row r="746" spans="1:10" s="434" customFormat="1">
      <c r="A746" s="432"/>
      <c r="B746" s="433"/>
      <c r="C746" s="435"/>
      <c r="D746" s="281"/>
      <c r="E746" s="281"/>
      <c r="F746" s="268"/>
      <c r="G746" s="268"/>
      <c r="H746" s="454"/>
      <c r="I746" s="295"/>
      <c r="J746" s="295">
        <f t="shared" si="18"/>
        <v>0</v>
      </c>
    </row>
    <row r="747" spans="1:10" s="434" customFormat="1">
      <c r="A747" s="432"/>
      <c r="B747" s="433"/>
      <c r="C747" s="435"/>
      <c r="D747" s="281"/>
      <c r="E747" s="281"/>
      <c r="F747" s="268"/>
      <c r="G747" s="268"/>
      <c r="H747" s="454"/>
      <c r="I747" s="295"/>
      <c r="J747" s="295"/>
    </row>
    <row r="748" spans="1:10" s="434" customFormat="1">
      <c r="A748" s="432"/>
      <c r="B748" s="433"/>
      <c r="C748" s="435"/>
      <c r="D748" s="281"/>
      <c r="E748" s="281"/>
      <c r="F748" s="268"/>
      <c r="G748" s="268"/>
      <c r="H748" s="454"/>
      <c r="I748" s="295"/>
      <c r="J748" s="295">
        <f t="shared" si="18"/>
        <v>0</v>
      </c>
    </row>
    <row r="749" spans="1:10" ht="24.95" customHeight="1">
      <c r="A749" s="451" t="s">
        <v>57</v>
      </c>
      <c r="B749" s="286"/>
      <c r="C749" s="288" t="s">
        <v>297</v>
      </c>
      <c r="D749" s="286"/>
      <c r="E749" s="286"/>
      <c r="F749" s="286"/>
      <c r="G749" s="286"/>
      <c r="H749" s="452">
        <v>0</v>
      </c>
      <c r="I749" s="295"/>
      <c r="J749" s="295">
        <f>SUM(J750:J752)</f>
        <v>0</v>
      </c>
    </row>
    <row r="750" spans="1:10">
      <c r="A750" s="432"/>
      <c r="B750" s="384"/>
      <c r="C750" s="383"/>
      <c r="D750" s="383"/>
      <c r="E750" s="383"/>
      <c r="F750" s="384"/>
      <c r="G750" s="384"/>
      <c r="H750" s="452"/>
      <c r="I750" s="295"/>
      <c r="J750" s="295">
        <f t="shared" si="18"/>
        <v>0</v>
      </c>
    </row>
    <row r="751" spans="1:10">
      <c r="A751" s="432"/>
      <c r="B751" s="384"/>
      <c r="C751" s="383"/>
      <c r="D751" s="383"/>
      <c r="E751" s="383"/>
      <c r="F751" s="384"/>
      <c r="G751" s="384"/>
      <c r="H751" s="452"/>
      <c r="I751" s="295"/>
      <c r="J751" s="295"/>
    </row>
    <row r="752" spans="1:10">
      <c r="A752" s="432"/>
      <c r="B752" s="384"/>
      <c r="C752" s="383"/>
      <c r="D752" s="383"/>
      <c r="E752" s="383"/>
      <c r="F752" s="384"/>
      <c r="G752" s="384"/>
      <c r="H752" s="452"/>
      <c r="I752" s="295"/>
      <c r="J752" s="295">
        <f t="shared" si="18"/>
        <v>0</v>
      </c>
    </row>
    <row r="753" spans="1:10" ht="24.95" customHeight="1">
      <c r="A753" s="451" t="s">
        <v>59</v>
      </c>
      <c r="B753" s="286"/>
      <c r="C753" s="288" t="s">
        <v>44</v>
      </c>
      <c r="D753" s="286"/>
      <c r="E753" s="286"/>
      <c r="F753" s="286"/>
      <c r="G753" s="286"/>
      <c r="H753" s="452">
        <v>0</v>
      </c>
      <c r="I753" s="295"/>
      <c r="J753" s="295">
        <f>SUM(J754:J756)</f>
        <v>0</v>
      </c>
    </row>
    <row r="754" spans="1:10" s="434" customFormat="1">
      <c r="A754" s="432"/>
      <c r="B754" s="433"/>
      <c r="C754" s="435"/>
      <c r="D754" s="281"/>
      <c r="E754" s="281"/>
      <c r="F754" s="268"/>
      <c r="G754" s="268"/>
      <c r="H754" s="454"/>
      <c r="I754" s="295"/>
      <c r="J754" s="295">
        <f t="shared" si="18"/>
        <v>0</v>
      </c>
    </row>
    <row r="755" spans="1:10" s="434" customFormat="1">
      <c r="A755" s="432"/>
      <c r="B755" s="433"/>
      <c r="C755" s="435"/>
      <c r="D755" s="281"/>
      <c r="E755" s="281"/>
      <c r="F755" s="268"/>
      <c r="G755" s="268"/>
      <c r="H755" s="454"/>
      <c r="I755" s="295"/>
      <c r="J755" s="295">
        <f t="shared" si="18"/>
        <v>0</v>
      </c>
    </row>
    <row r="756" spans="1:10" s="434" customFormat="1">
      <c r="A756" s="432"/>
      <c r="B756" s="433"/>
      <c r="C756" s="435"/>
      <c r="D756" s="281"/>
      <c r="E756" s="281"/>
      <c r="F756" s="268"/>
      <c r="G756" s="268"/>
      <c r="H756" s="454"/>
      <c r="I756" s="295"/>
      <c r="J756" s="295">
        <f t="shared" si="18"/>
        <v>0</v>
      </c>
    </row>
    <row r="757" spans="1:10" ht="24.95" customHeight="1">
      <c r="A757" s="451" t="s">
        <v>64</v>
      </c>
      <c r="B757" s="286"/>
      <c r="C757" s="288" t="s">
        <v>50</v>
      </c>
      <c r="D757" s="286"/>
      <c r="E757" s="286"/>
      <c r="F757" s="286"/>
      <c r="G757" s="286"/>
      <c r="H757" s="452">
        <v>0</v>
      </c>
      <c r="I757" s="295"/>
      <c r="J757" s="295">
        <f>SUM(J758:J760)</f>
        <v>0</v>
      </c>
    </row>
    <row r="758" spans="1:10">
      <c r="A758" s="432"/>
      <c r="B758" s="384"/>
      <c r="C758" s="383"/>
      <c r="D758" s="383"/>
      <c r="E758" s="383"/>
      <c r="F758" s="384"/>
      <c r="G758" s="384"/>
      <c r="H758" s="452"/>
      <c r="I758" s="295"/>
      <c r="J758" s="295">
        <f t="shared" si="18"/>
        <v>0</v>
      </c>
    </row>
    <row r="759" spans="1:10">
      <c r="A759" s="432"/>
      <c r="B759" s="384"/>
      <c r="C759" s="383"/>
      <c r="D759" s="383"/>
      <c r="E759" s="383"/>
      <c r="F759" s="384"/>
      <c r="G759" s="384"/>
      <c r="H759" s="452"/>
      <c r="I759" s="295"/>
      <c r="J759" s="295"/>
    </row>
    <row r="760" spans="1:10">
      <c r="A760" s="432"/>
      <c r="B760" s="384"/>
      <c r="C760" s="383"/>
      <c r="D760" s="383"/>
      <c r="E760" s="383"/>
      <c r="F760" s="384"/>
      <c r="G760" s="384"/>
      <c r="H760" s="452"/>
      <c r="I760" s="295"/>
      <c r="J760" s="295">
        <f t="shared" si="18"/>
        <v>0</v>
      </c>
    </row>
    <row r="761" spans="1:10" ht="24.6" customHeight="1">
      <c r="A761" s="451" t="s">
        <v>69</v>
      </c>
      <c r="B761" s="286"/>
      <c r="C761" s="288" t="s">
        <v>298</v>
      </c>
      <c r="D761" s="286"/>
      <c r="E761" s="286"/>
      <c r="F761" s="286"/>
      <c r="G761" s="286"/>
      <c r="H761" s="452">
        <v>0</v>
      </c>
      <c r="I761" s="295"/>
      <c r="J761" s="295" t="e">
        <f>SUM(J762:J764)</f>
        <v>#VALUE!</v>
      </c>
    </row>
    <row r="762" spans="1:10" s="434" customFormat="1" ht="33.75">
      <c r="A762" s="432"/>
      <c r="B762" s="433"/>
      <c r="C762" s="487" t="s">
        <v>1916</v>
      </c>
      <c r="D762" s="74" t="s">
        <v>1917</v>
      </c>
      <c r="E762" s="76" t="s">
        <v>1918</v>
      </c>
      <c r="F762" s="76">
        <v>7</v>
      </c>
      <c r="G762" s="415" t="s">
        <v>19</v>
      </c>
      <c r="H762" s="454">
        <v>35</v>
      </c>
      <c r="I762" s="295" t="s">
        <v>1879</v>
      </c>
      <c r="J762" s="295" t="e">
        <f t="shared" ref="J762:J812" si="19">H762*I762</f>
        <v>#VALUE!</v>
      </c>
    </row>
    <row r="763" spans="1:10" s="434" customFormat="1">
      <c r="A763" s="432"/>
      <c r="B763" s="433"/>
      <c r="C763" s="435"/>
      <c r="D763" s="281"/>
      <c r="E763" s="281"/>
      <c r="F763" s="268"/>
      <c r="G763" s="268"/>
      <c r="H763" s="454"/>
      <c r="I763" s="295"/>
      <c r="J763" s="295">
        <f t="shared" si="19"/>
        <v>0</v>
      </c>
    </row>
    <row r="764" spans="1:10" s="434" customFormat="1">
      <c r="A764" s="432"/>
      <c r="B764" s="433"/>
      <c r="C764" s="435"/>
      <c r="D764" s="281"/>
      <c r="E764" s="281"/>
      <c r="F764" s="268"/>
      <c r="G764" s="268"/>
      <c r="H764" s="454"/>
      <c r="I764" s="295"/>
      <c r="J764" s="295">
        <f t="shared" si="19"/>
        <v>0</v>
      </c>
    </row>
    <row r="765" spans="1:10" ht="24.95" customHeight="1">
      <c r="A765" s="451" t="s">
        <v>71</v>
      </c>
      <c r="B765" s="286"/>
      <c r="C765" s="288" t="s">
        <v>302</v>
      </c>
      <c r="D765" s="286"/>
      <c r="E765" s="286"/>
      <c r="F765" s="286"/>
      <c r="G765" s="286"/>
      <c r="H765" s="452">
        <v>0</v>
      </c>
      <c r="I765" s="295"/>
      <c r="J765" s="295">
        <f>SUM(J766:J768)</f>
        <v>0</v>
      </c>
    </row>
    <row r="766" spans="1:10">
      <c r="A766" s="432"/>
      <c r="B766" s="384"/>
      <c r="C766" s="383"/>
      <c r="D766" s="383"/>
      <c r="E766" s="383"/>
      <c r="F766" s="384"/>
      <c r="G766" s="384"/>
      <c r="H766" s="452"/>
      <c r="I766" s="295"/>
      <c r="J766" s="295">
        <f t="shared" si="19"/>
        <v>0</v>
      </c>
    </row>
    <row r="767" spans="1:10">
      <c r="A767" s="432"/>
      <c r="B767" s="384"/>
      <c r="C767" s="383"/>
      <c r="D767" s="383"/>
      <c r="E767" s="383"/>
      <c r="F767" s="384"/>
      <c r="G767" s="384"/>
      <c r="H767" s="452"/>
      <c r="I767" s="295"/>
      <c r="J767" s="295"/>
    </row>
    <row r="768" spans="1:10">
      <c r="A768" s="432"/>
      <c r="B768" s="384"/>
      <c r="C768" s="383"/>
      <c r="D768" s="383"/>
      <c r="E768" s="383"/>
      <c r="F768" s="384"/>
      <c r="G768" s="384"/>
      <c r="H768" s="452"/>
      <c r="I768" s="295"/>
      <c r="J768" s="295">
        <f t="shared" si="19"/>
        <v>0</v>
      </c>
    </row>
    <row r="769" spans="1:10" ht="24.95" customHeight="1">
      <c r="A769" s="451" t="s">
        <v>73</v>
      </c>
      <c r="B769" s="286"/>
      <c r="C769" s="288" t="s">
        <v>304</v>
      </c>
      <c r="D769" s="286"/>
      <c r="E769" s="286"/>
      <c r="F769" s="286"/>
      <c r="G769" s="286"/>
      <c r="H769" s="452">
        <v>0</v>
      </c>
      <c r="I769" s="295"/>
      <c r="J769" s="295" t="e">
        <f>SUM(J770:J772)</f>
        <v>#VALUE!</v>
      </c>
    </row>
    <row r="770" spans="1:10" s="434" customFormat="1" ht="22.5">
      <c r="A770" s="432"/>
      <c r="B770" s="433"/>
      <c r="C770" s="414" t="s">
        <v>1919</v>
      </c>
      <c r="D770" s="415" t="s">
        <v>124</v>
      </c>
      <c r="E770" s="415" t="s">
        <v>1920</v>
      </c>
      <c r="F770" s="415">
        <v>7</v>
      </c>
      <c r="G770" s="415" t="s">
        <v>19</v>
      </c>
      <c r="H770" s="454">
        <v>35</v>
      </c>
      <c r="I770" s="295" t="s">
        <v>1879</v>
      </c>
      <c r="J770" s="295" t="e">
        <f t="shared" si="19"/>
        <v>#VALUE!</v>
      </c>
    </row>
    <row r="771" spans="1:10" s="434" customFormat="1">
      <c r="A771" s="432"/>
      <c r="B771" s="433"/>
      <c r="C771" s="435"/>
      <c r="D771" s="281"/>
      <c r="E771" s="281"/>
      <c r="F771" s="268"/>
      <c r="G771" s="268"/>
      <c r="H771" s="454"/>
      <c r="I771" s="295"/>
      <c r="J771" s="295">
        <f t="shared" si="19"/>
        <v>0</v>
      </c>
    </row>
    <row r="772" spans="1:10" s="434" customFormat="1" ht="10.9" customHeight="1">
      <c r="A772" s="432"/>
      <c r="B772" s="433"/>
      <c r="C772" s="435"/>
      <c r="D772" s="281"/>
      <c r="E772" s="281"/>
      <c r="F772" s="268"/>
      <c r="G772" s="268"/>
      <c r="H772" s="454"/>
      <c r="I772" s="295"/>
      <c r="J772" s="295">
        <f t="shared" si="19"/>
        <v>0</v>
      </c>
    </row>
    <row r="773" spans="1:10" ht="24.95" customHeight="1">
      <c r="A773" s="451" t="s">
        <v>75</v>
      </c>
      <c r="B773" s="286"/>
      <c r="C773" s="288" t="s">
        <v>308</v>
      </c>
      <c r="D773" s="286"/>
      <c r="E773" s="286"/>
      <c r="F773" s="286"/>
      <c r="G773" s="286"/>
      <c r="H773" s="452">
        <v>0</v>
      </c>
      <c r="I773" s="295"/>
      <c r="J773" s="295">
        <f>SUM(J774:J776)</f>
        <v>0</v>
      </c>
    </row>
    <row r="774" spans="1:10">
      <c r="A774" s="432"/>
      <c r="B774" s="384"/>
      <c r="C774" s="383"/>
      <c r="D774" s="383"/>
      <c r="E774" s="383"/>
      <c r="F774" s="384"/>
      <c r="G774" s="384"/>
      <c r="H774" s="452"/>
      <c r="I774" s="295"/>
      <c r="J774" s="295">
        <f t="shared" si="19"/>
        <v>0</v>
      </c>
    </row>
    <row r="775" spans="1:10">
      <c r="A775" s="432"/>
      <c r="B775" s="384"/>
      <c r="C775" s="383"/>
      <c r="D775" s="383"/>
      <c r="E775" s="383"/>
      <c r="F775" s="384"/>
      <c r="G775" s="384"/>
      <c r="H775" s="452"/>
      <c r="I775" s="295"/>
      <c r="J775" s="295"/>
    </row>
    <row r="776" spans="1:10">
      <c r="A776" s="432"/>
      <c r="B776" s="384"/>
      <c r="C776" s="383"/>
      <c r="D776" s="383"/>
      <c r="E776" s="383"/>
      <c r="F776" s="384"/>
      <c r="G776" s="384"/>
      <c r="H776" s="452"/>
      <c r="I776" s="295"/>
      <c r="J776" s="295">
        <f t="shared" si="19"/>
        <v>0</v>
      </c>
    </row>
    <row r="777" spans="1:10" ht="24.95" customHeight="1">
      <c r="A777" s="451" t="s">
        <v>77</v>
      </c>
      <c r="B777" s="286"/>
      <c r="C777" s="288" t="s">
        <v>309</v>
      </c>
      <c r="D777" s="286"/>
      <c r="E777" s="286"/>
      <c r="F777" s="286"/>
      <c r="G777" s="286"/>
      <c r="H777" s="452">
        <v>0</v>
      </c>
      <c r="I777" s="295"/>
      <c r="J777" s="295" t="e">
        <f>SUM(J778:J780)</f>
        <v>#VALUE!</v>
      </c>
    </row>
    <row r="778" spans="1:10" s="434" customFormat="1" ht="33.75">
      <c r="A778" s="432"/>
      <c r="B778" s="433"/>
      <c r="C778" s="414" t="s">
        <v>1921</v>
      </c>
      <c r="D778" s="415" t="s">
        <v>1922</v>
      </c>
      <c r="E778" s="415" t="s">
        <v>1918</v>
      </c>
      <c r="F778" s="415">
        <v>7</v>
      </c>
      <c r="G778" s="415" t="s">
        <v>19</v>
      </c>
      <c r="H778" s="454">
        <v>35</v>
      </c>
      <c r="I778" s="295" t="s">
        <v>1879</v>
      </c>
      <c r="J778" s="295" t="e">
        <f t="shared" si="19"/>
        <v>#VALUE!</v>
      </c>
    </row>
    <row r="779" spans="1:10" s="434" customFormat="1">
      <c r="A779" s="432"/>
      <c r="B779" s="433"/>
      <c r="C779" s="435"/>
      <c r="D779" s="281"/>
      <c r="E779" s="281"/>
      <c r="F779" s="268"/>
      <c r="G779" s="268"/>
      <c r="H779" s="454"/>
      <c r="I779" s="295"/>
      <c r="J779" s="295">
        <f t="shared" si="19"/>
        <v>0</v>
      </c>
    </row>
    <row r="780" spans="1:10" s="434" customFormat="1">
      <c r="A780" s="432"/>
      <c r="B780" s="433"/>
      <c r="C780" s="435"/>
      <c r="D780" s="281"/>
      <c r="E780" s="281"/>
      <c r="F780" s="268"/>
      <c r="G780" s="268"/>
      <c r="H780" s="454"/>
      <c r="I780" s="295"/>
      <c r="J780" s="295">
        <f t="shared" si="19"/>
        <v>0</v>
      </c>
    </row>
    <row r="781" spans="1:10" ht="24.95" customHeight="1">
      <c r="A781" s="451" t="s">
        <v>79</v>
      </c>
      <c r="B781" s="286"/>
      <c r="C781" s="288" t="s">
        <v>312</v>
      </c>
      <c r="D781" s="286"/>
      <c r="E781" s="286"/>
      <c r="F781" s="286"/>
      <c r="G781" s="286"/>
      <c r="H781" s="452">
        <v>0</v>
      </c>
      <c r="I781" s="295"/>
      <c r="J781" s="295">
        <f>SUM(J782:J784)</f>
        <v>0</v>
      </c>
    </row>
    <row r="782" spans="1:10">
      <c r="A782" s="432"/>
      <c r="B782" s="384"/>
      <c r="C782" s="383"/>
      <c r="D782" s="383"/>
      <c r="E782" s="383"/>
      <c r="F782" s="384"/>
      <c r="G782" s="384"/>
      <c r="H782" s="452"/>
      <c r="I782" s="295"/>
      <c r="J782" s="295">
        <f t="shared" si="19"/>
        <v>0</v>
      </c>
    </row>
    <row r="783" spans="1:10">
      <c r="A783" s="432"/>
      <c r="B783" s="384"/>
      <c r="C783" s="383"/>
      <c r="D783" s="383"/>
      <c r="E783" s="383"/>
      <c r="F783" s="384"/>
      <c r="G783" s="384"/>
      <c r="H783" s="452"/>
      <c r="I783" s="295"/>
      <c r="J783" s="295"/>
    </row>
    <row r="784" spans="1:10">
      <c r="A784" s="432"/>
      <c r="B784" s="384"/>
      <c r="C784" s="383"/>
      <c r="D784" s="383"/>
      <c r="E784" s="383"/>
      <c r="F784" s="384"/>
      <c r="G784" s="384"/>
      <c r="H784" s="452"/>
      <c r="I784" s="295"/>
      <c r="J784" s="295">
        <f t="shared" si="19"/>
        <v>0</v>
      </c>
    </row>
    <row r="785" spans="1:10" ht="24.95" customHeight="1">
      <c r="A785" s="451" t="s">
        <v>81</v>
      </c>
      <c r="B785" s="286"/>
      <c r="C785" s="288" t="s">
        <v>212</v>
      </c>
      <c r="D785" s="286"/>
      <c r="E785" s="286"/>
      <c r="F785" s="286"/>
      <c r="G785" s="286"/>
      <c r="H785" s="452">
        <v>0</v>
      </c>
      <c r="I785" s="295"/>
      <c r="J785" s="295" t="e">
        <f>SUM(J786:J788)</f>
        <v>#VALUE!</v>
      </c>
    </row>
    <row r="786" spans="1:10" s="434" customFormat="1" ht="22.5">
      <c r="A786" s="432"/>
      <c r="B786" s="433"/>
      <c r="C786" s="414" t="s">
        <v>1923</v>
      </c>
      <c r="D786" s="415" t="s">
        <v>497</v>
      </c>
      <c r="E786" s="415" t="s">
        <v>17</v>
      </c>
      <c r="F786" s="415">
        <v>7</v>
      </c>
      <c r="G786" s="415" t="s">
        <v>371</v>
      </c>
      <c r="H786" s="454">
        <v>30</v>
      </c>
      <c r="I786" s="295" t="s">
        <v>1836</v>
      </c>
      <c r="J786" s="295" t="e">
        <f t="shared" si="19"/>
        <v>#VALUE!</v>
      </c>
    </row>
    <row r="787" spans="1:10" s="434" customFormat="1">
      <c r="A787" s="432"/>
      <c r="B787" s="433"/>
      <c r="C787" s="435"/>
      <c r="D787" s="281"/>
      <c r="E787" s="281"/>
      <c r="F787" s="268"/>
      <c r="G787" s="268"/>
      <c r="H787" s="454"/>
      <c r="I787" s="295"/>
      <c r="J787" s="295">
        <f t="shared" si="19"/>
        <v>0</v>
      </c>
    </row>
    <row r="788" spans="1:10" s="434" customFormat="1">
      <c r="A788" s="432"/>
      <c r="B788" s="433"/>
      <c r="C788" s="435"/>
      <c r="D788" s="281"/>
      <c r="E788" s="281"/>
      <c r="F788" s="268"/>
      <c r="G788" s="268"/>
      <c r="H788" s="454"/>
      <c r="I788" s="295"/>
      <c r="J788" s="295">
        <f t="shared" si="19"/>
        <v>0</v>
      </c>
    </row>
    <row r="789" spans="1:10" ht="24.95" customHeight="1">
      <c r="A789" s="451" t="s">
        <v>83</v>
      </c>
      <c r="B789" s="286"/>
      <c r="C789" s="288" t="s">
        <v>219</v>
      </c>
      <c r="D789" s="286"/>
      <c r="E789" s="286"/>
      <c r="F789" s="286"/>
      <c r="G789" s="286"/>
      <c r="H789" s="452">
        <v>0</v>
      </c>
      <c r="I789" s="295"/>
      <c r="J789" s="295">
        <f>SUM(J790:J792)</f>
        <v>0</v>
      </c>
    </row>
    <row r="790" spans="1:10">
      <c r="A790" s="432"/>
      <c r="B790" s="384"/>
      <c r="C790" s="383"/>
      <c r="D790" s="383"/>
      <c r="E790" s="383"/>
      <c r="F790" s="384"/>
      <c r="G790" s="384"/>
      <c r="H790" s="452"/>
      <c r="I790" s="295"/>
      <c r="J790" s="295">
        <f t="shared" si="19"/>
        <v>0</v>
      </c>
    </row>
    <row r="791" spans="1:10">
      <c r="A791" s="432"/>
      <c r="B791" s="384"/>
      <c r="C791" s="383"/>
      <c r="D791" s="383"/>
      <c r="E791" s="383"/>
      <c r="F791" s="384"/>
      <c r="G791" s="384"/>
      <c r="H791" s="452"/>
      <c r="I791" s="295"/>
      <c r="J791" s="295"/>
    </row>
    <row r="792" spans="1:10">
      <c r="A792" s="432"/>
      <c r="B792" s="384"/>
      <c r="C792" s="383"/>
      <c r="D792" s="383"/>
      <c r="E792" s="383"/>
      <c r="F792" s="384"/>
      <c r="G792" s="384"/>
      <c r="H792" s="452"/>
      <c r="I792" s="295"/>
      <c r="J792" s="295">
        <f t="shared" si="19"/>
        <v>0</v>
      </c>
    </row>
    <row r="793" spans="1:10" ht="24.95" customHeight="1">
      <c r="A793" s="451" t="s">
        <v>85</v>
      </c>
      <c r="B793" s="286"/>
      <c r="C793" s="288" t="s">
        <v>220</v>
      </c>
      <c r="D793" s="286"/>
      <c r="E793" s="286"/>
      <c r="F793" s="286"/>
      <c r="G793" s="286"/>
      <c r="H793" s="452">
        <v>0</v>
      </c>
      <c r="I793" s="295"/>
      <c r="J793" s="295" t="e">
        <f>SUM(J794:J796)</f>
        <v>#VALUE!</v>
      </c>
    </row>
    <row r="794" spans="1:10" s="434" customFormat="1">
      <c r="A794" s="432"/>
      <c r="B794" s="433"/>
      <c r="C794" s="414" t="s">
        <v>1924</v>
      </c>
      <c r="D794" s="415" t="s">
        <v>1925</v>
      </c>
      <c r="E794" s="415" t="s">
        <v>17</v>
      </c>
      <c r="F794" s="415">
        <v>7</v>
      </c>
      <c r="G794" s="415" t="s">
        <v>19</v>
      </c>
      <c r="H794" s="454">
        <v>30</v>
      </c>
      <c r="I794" s="295" t="s">
        <v>1926</v>
      </c>
      <c r="J794" s="295" t="e">
        <f t="shared" si="19"/>
        <v>#VALUE!</v>
      </c>
    </row>
    <row r="795" spans="1:10" s="434" customFormat="1">
      <c r="A795" s="432"/>
      <c r="B795" s="433"/>
      <c r="C795" s="435"/>
      <c r="D795" s="281"/>
      <c r="E795" s="281"/>
      <c r="F795" s="268"/>
      <c r="G795" s="268"/>
      <c r="H795" s="454"/>
      <c r="I795" s="295"/>
      <c r="J795" s="295">
        <f t="shared" si="19"/>
        <v>0</v>
      </c>
    </row>
    <row r="796" spans="1:10" s="434" customFormat="1">
      <c r="A796" s="432"/>
      <c r="B796" s="433"/>
      <c r="C796" s="435"/>
      <c r="D796" s="281"/>
      <c r="E796" s="281"/>
      <c r="F796" s="268"/>
      <c r="G796" s="268"/>
      <c r="H796" s="454"/>
      <c r="I796" s="295"/>
      <c r="J796" s="295">
        <f t="shared" si="19"/>
        <v>0</v>
      </c>
    </row>
    <row r="797" spans="1:10" ht="25.9" customHeight="1">
      <c r="A797" s="451" t="s">
        <v>126</v>
      </c>
      <c r="B797" s="286"/>
      <c r="C797" s="288" t="s">
        <v>227</v>
      </c>
      <c r="D797" s="286"/>
      <c r="E797" s="286"/>
      <c r="F797" s="286"/>
      <c r="G797" s="286"/>
      <c r="H797" s="452">
        <v>0</v>
      </c>
      <c r="I797" s="295"/>
      <c r="J797" s="295">
        <f>SUM(J800:J800)</f>
        <v>0</v>
      </c>
    </row>
    <row r="798" spans="1:10" ht="10.9" customHeight="1">
      <c r="A798" s="451"/>
      <c r="B798" s="286"/>
      <c r="C798" s="288"/>
      <c r="D798" s="286"/>
      <c r="E798" s="286"/>
      <c r="F798" s="286"/>
      <c r="G798" s="286"/>
      <c r="H798" s="452"/>
      <c r="I798" s="295"/>
      <c r="J798" s="295"/>
    </row>
    <row r="799" spans="1:10" ht="12" customHeight="1">
      <c r="A799" s="451"/>
      <c r="B799" s="286"/>
      <c r="C799" s="288"/>
      <c r="D799" s="286"/>
      <c r="E799" s="286"/>
      <c r="F799" s="286"/>
      <c r="G799" s="286"/>
      <c r="H799" s="452"/>
      <c r="I799" s="295"/>
      <c r="J799" s="295"/>
    </row>
    <row r="800" spans="1:10" s="434" customFormat="1">
      <c r="A800" s="432"/>
      <c r="B800" s="433"/>
      <c r="C800" s="435"/>
      <c r="D800" s="281"/>
      <c r="E800" s="281"/>
      <c r="F800" s="268"/>
      <c r="G800" s="268"/>
      <c r="H800" s="454"/>
      <c r="I800" s="295"/>
      <c r="J800" s="295">
        <f t="shared" si="19"/>
        <v>0</v>
      </c>
    </row>
    <row r="801" spans="1:10" ht="24.95" customHeight="1">
      <c r="A801" s="451" t="s">
        <v>127</v>
      </c>
      <c r="B801" s="286"/>
      <c r="C801" s="288" t="s">
        <v>58</v>
      </c>
      <c r="D801" s="286"/>
      <c r="E801" s="286"/>
      <c r="F801" s="286"/>
      <c r="G801" s="286"/>
      <c r="H801" s="452">
        <v>0</v>
      </c>
      <c r="I801" s="295"/>
      <c r="J801" s="295">
        <f>SUM(J802:J804)</f>
        <v>0</v>
      </c>
    </row>
    <row r="802" spans="1:10" s="434" customFormat="1">
      <c r="A802" s="432"/>
      <c r="B802" s="433"/>
      <c r="C802" s="435"/>
      <c r="D802" s="281"/>
      <c r="E802" s="281"/>
      <c r="F802" s="268"/>
      <c r="G802" s="268"/>
      <c r="H802" s="454"/>
      <c r="I802" s="295"/>
      <c r="J802" s="295">
        <f t="shared" si="19"/>
        <v>0</v>
      </c>
    </row>
    <row r="803" spans="1:10" s="434" customFormat="1">
      <c r="A803" s="432"/>
      <c r="B803" s="433"/>
      <c r="C803" s="435"/>
      <c r="D803" s="281"/>
      <c r="E803" s="281"/>
      <c r="F803" s="268"/>
      <c r="G803" s="268"/>
      <c r="H803" s="454"/>
      <c r="I803" s="295"/>
      <c r="J803" s="295">
        <f t="shared" si="19"/>
        <v>0</v>
      </c>
    </row>
    <row r="804" spans="1:10" s="434" customFormat="1">
      <c r="A804" s="432"/>
      <c r="B804" s="433"/>
      <c r="C804" s="435"/>
      <c r="D804" s="281"/>
      <c r="E804" s="281"/>
      <c r="F804" s="268"/>
      <c r="G804" s="268"/>
      <c r="H804" s="454"/>
      <c r="I804" s="295"/>
      <c r="J804" s="295">
        <f t="shared" si="19"/>
        <v>0</v>
      </c>
    </row>
    <row r="805" spans="1:10" ht="24.95" customHeight="1">
      <c r="A805" s="451" t="s">
        <v>128</v>
      </c>
      <c r="B805" s="286"/>
      <c r="C805" s="288" t="s">
        <v>60</v>
      </c>
      <c r="D805" s="286"/>
      <c r="E805" s="286"/>
      <c r="F805" s="286"/>
      <c r="G805" s="286"/>
      <c r="H805" s="452">
        <v>0</v>
      </c>
      <c r="I805" s="295"/>
      <c r="J805" s="295" t="e">
        <f>SUM(J806:J808)</f>
        <v>#VALUE!</v>
      </c>
    </row>
    <row r="806" spans="1:10" s="434" customFormat="1" ht="12">
      <c r="A806" s="432"/>
      <c r="B806" s="433"/>
      <c r="C806" s="413" t="s">
        <v>319</v>
      </c>
      <c r="D806" s="281"/>
      <c r="E806" s="281" t="s">
        <v>63</v>
      </c>
      <c r="F806" s="268" t="s">
        <v>1927</v>
      </c>
      <c r="G806" s="294" t="s">
        <v>1041</v>
      </c>
      <c r="H806" s="475" t="s">
        <v>1175</v>
      </c>
      <c r="I806" s="295" t="s">
        <v>1888</v>
      </c>
      <c r="J806" s="295" t="e">
        <f>G806*I806</f>
        <v>#VALUE!</v>
      </c>
    </row>
    <row r="807" spans="1:10" s="434" customFormat="1">
      <c r="A807" s="432"/>
      <c r="B807" s="433"/>
      <c r="C807" s="435" t="s">
        <v>1908</v>
      </c>
      <c r="D807" s="281"/>
      <c r="E807" s="281"/>
      <c r="F807" s="268" t="s">
        <v>328</v>
      </c>
      <c r="G807" s="268" t="s">
        <v>19</v>
      </c>
      <c r="H807" s="454">
        <v>36</v>
      </c>
      <c r="I807" s="295" t="s">
        <v>1818</v>
      </c>
      <c r="J807" s="295" t="e">
        <f t="shared" si="19"/>
        <v>#VALUE!</v>
      </c>
    </row>
    <row r="808" spans="1:10" s="434" customFormat="1">
      <c r="A808" s="432"/>
      <c r="B808" s="433"/>
      <c r="C808" s="435"/>
      <c r="D808" s="281"/>
      <c r="E808" s="281"/>
      <c r="F808" s="268"/>
      <c r="G808" s="268"/>
      <c r="H808" s="454"/>
      <c r="I808" s="295"/>
      <c r="J808" s="295">
        <f t="shared" si="19"/>
        <v>0</v>
      </c>
    </row>
    <row r="809" spans="1:10" ht="24.95" customHeight="1">
      <c r="A809" s="451" t="s">
        <v>146</v>
      </c>
      <c r="B809" s="286"/>
      <c r="C809" s="288" t="s">
        <v>230</v>
      </c>
      <c r="D809" s="286"/>
      <c r="E809" s="286"/>
      <c r="F809" s="286"/>
      <c r="G809" s="286"/>
      <c r="H809" s="452">
        <v>0</v>
      </c>
      <c r="I809" s="295"/>
      <c r="J809" s="295" t="e">
        <f>SUM(J810:J812)</f>
        <v>#VALUE!</v>
      </c>
    </row>
    <row r="810" spans="1:10" s="434" customFormat="1" ht="22.5">
      <c r="A810" s="432"/>
      <c r="B810" s="433"/>
      <c r="C810" s="414" t="s">
        <v>1928</v>
      </c>
      <c r="D810" s="415" t="s">
        <v>124</v>
      </c>
      <c r="E810" s="415" t="s">
        <v>233</v>
      </c>
      <c r="F810" s="415">
        <v>7</v>
      </c>
      <c r="G810" s="415" t="s">
        <v>19</v>
      </c>
      <c r="H810" s="454">
        <v>35</v>
      </c>
      <c r="I810" s="295" t="s">
        <v>1889</v>
      </c>
      <c r="J810" s="295" t="e">
        <f t="shared" si="19"/>
        <v>#VALUE!</v>
      </c>
    </row>
    <row r="811" spans="1:10" s="434" customFormat="1">
      <c r="A811" s="432"/>
      <c r="B811" s="433"/>
      <c r="C811" s="435"/>
      <c r="D811" s="281"/>
      <c r="E811" s="281"/>
      <c r="F811" s="268"/>
      <c r="G811" s="268"/>
      <c r="H811" s="454"/>
      <c r="I811" s="295"/>
      <c r="J811" s="295">
        <f t="shared" si="19"/>
        <v>0</v>
      </c>
    </row>
    <row r="812" spans="1:10" s="434" customFormat="1">
      <c r="A812" s="432"/>
      <c r="B812" s="433"/>
      <c r="C812" s="435"/>
      <c r="D812" s="281"/>
      <c r="E812" s="281"/>
      <c r="F812" s="268"/>
      <c r="G812" s="268"/>
      <c r="H812" s="454"/>
      <c r="I812" s="295"/>
      <c r="J812" s="295">
        <f t="shared" si="19"/>
        <v>0</v>
      </c>
    </row>
    <row r="813" spans="1:10" ht="24.95" customHeight="1">
      <c r="A813" s="451" t="s">
        <v>175</v>
      </c>
      <c r="B813" s="286"/>
      <c r="C813" s="288" t="s">
        <v>235</v>
      </c>
      <c r="D813" s="286"/>
      <c r="E813" s="286"/>
      <c r="F813" s="286"/>
      <c r="G813" s="286"/>
      <c r="H813" s="452">
        <v>0</v>
      </c>
      <c r="I813" s="295"/>
      <c r="J813" s="295">
        <f>SUM(J814:J816)</f>
        <v>0</v>
      </c>
    </row>
    <row r="814" spans="1:10">
      <c r="A814" s="432"/>
      <c r="B814" s="384"/>
      <c r="C814" s="383"/>
      <c r="D814" s="383"/>
      <c r="E814" s="383"/>
      <c r="F814" s="384"/>
      <c r="G814" s="384"/>
      <c r="H814" s="452"/>
      <c r="I814" s="295"/>
      <c r="J814" s="295">
        <f t="shared" ref="J814:J848" si="20">H814*I814</f>
        <v>0</v>
      </c>
    </row>
    <row r="815" spans="1:10" s="434" customFormat="1">
      <c r="A815" s="432"/>
      <c r="B815" s="433"/>
      <c r="C815" s="435"/>
      <c r="D815" s="281"/>
      <c r="E815" s="281"/>
      <c r="F815" s="268"/>
      <c r="G815" s="268"/>
      <c r="H815" s="454"/>
      <c r="I815" s="295"/>
      <c r="J815" s="295">
        <f t="shared" si="20"/>
        <v>0</v>
      </c>
    </row>
    <row r="816" spans="1:10" s="434" customFormat="1">
      <c r="A816" s="432"/>
      <c r="B816" s="433"/>
      <c r="C816" s="435"/>
      <c r="D816" s="281"/>
      <c r="E816" s="281"/>
      <c r="F816" s="268"/>
      <c r="G816" s="268"/>
      <c r="H816" s="454"/>
      <c r="I816" s="295"/>
      <c r="J816" s="295">
        <f t="shared" si="20"/>
        <v>0</v>
      </c>
    </row>
    <row r="817" spans="1:10" ht="24.95" customHeight="1">
      <c r="A817" s="451" t="s">
        <v>176</v>
      </c>
      <c r="B817" s="286"/>
      <c r="C817" s="288" t="s">
        <v>324</v>
      </c>
      <c r="D817" s="286"/>
      <c r="E817" s="286"/>
      <c r="F817" s="286"/>
      <c r="G817" s="286"/>
      <c r="H817" s="452">
        <v>0</v>
      </c>
      <c r="I817" s="295"/>
      <c r="J817" s="295">
        <f>SUM(J818:J820)</f>
        <v>0</v>
      </c>
    </row>
    <row r="818" spans="1:10">
      <c r="A818" s="432"/>
      <c r="B818" s="384"/>
      <c r="C818" s="383"/>
      <c r="D818" s="383"/>
      <c r="E818" s="383"/>
      <c r="F818" s="384"/>
      <c r="G818" s="384"/>
      <c r="H818" s="452"/>
      <c r="I818" s="295"/>
      <c r="J818" s="295">
        <f t="shared" si="20"/>
        <v>0</v>
      </c>
    </row>
    <row r="819" spans="1:10">
      <c r="A819" s="432"/>
      <c r="B819" s="384"/>
      <c r="C819" s="383"/>
      <c r="D819" s="383"/>
      <c r="E819" s="383"/>
      <c r="F819" s="384"/>
      <c r="G819" s="384"/>
      <c r="H819" s="452"/>
      <c r="I819" s="295"/>
      <c r="J819" s="295"/>
    </row>
    <row r="820" spans="1:10">
      <c r="A820" s="432"/>
      <c r="B820" s="384"/>
      <c r="C820" s="383"/>
      <c r="D820" s="383"/>
      <c r="E820" s="383"/>
      <c r="F820" s="384"/>
      <c r="G820" s="384"/>
      <c r="H820" s="452"/>
      <c r="I820" s="295"/>
      <c r="J820" s="295">
        <f t="shared" si="20"/>
        <v>0</v>
      </c>
    </row>
    <row r="821" spans="1:10" ht="24.95" customHeight="1">
      <c r="A821" s="451" t="s">
        <v>177</v>
      </c>
      <c r="B821" s="286"/>
      <c r="C821" s="288" t="s">
        <v>87</v>
      </c>
      <c r="D821" s="286"/>
      <c r="E821" s="286"/>
      <c r="F821" s="286"/>
      <c r="G821" s="286"/>
      <c r="H821" s="452">
        <v>0</v>
      </c>
      <c r="I821" s="295"/>
      <c r="J821" s="295">
        <f>SUM(J822:J824)</f>
        <v>0</v>
      </c>
    </row>
    <row r="822" spans="1:10" s="434" customFormat="1">
      <c r="A822" s="432"/>
      <c r="B822" s="433"/>
      <c r="C822" s="435"/>
      <c r="D822" s="281"/>
      <c r="E822" s="281"/>
      <c r="F822" s="268"/>
      <c r="G822" s="268"/>
      <c r="H822" s="454"/>
      <c r="I822" s="295"/>
      <c r="J822" s="295">
        <f t="shared" si="20"/>
        <v>0</v>
      </c>
    </row>
    <row r="823" spans="1:10" s="434" customFormat="1">
      <c r="A823" s="432"/>
      <c r="B823" s="433"/>
      <c r="C823" s="435"/>
      <c r="D823" s="281"/>
      <c r="E823" s="281"/>
      <c r="F823" s="268"/>
      <c r="G823" s="268"/>
      <c r="H823" s="454"/>
      <c r="I823" s="295"/>
      <c r="J823" s="295">
        <f t="shared" si="20"/>
        <v>0</v>
      </c>
    </row>
    <row r="824" spans="1:10" s="434" customFormat="1">
      <c r="A824" s="432"/>
      <c r="B824" s="433"/>
      <c r="C824" s="435"/>
      <c r="D824" s="281"/>
      <c r="E824" s="281"/>
      <c r="F824" s="268"/>
      <c r="G824" s="268"/>
      <c r="H824" s="454"/>
      <c r="I824" s="295"/>
      <c r="J824" s="295">
        <f t="shared" si="20"/>
        <v>0</v>
      </c>
    </row>
    <row r="825" spans="1:10" ht="24.95" customHeight="1">
      <c r="A825" s="451" t="s">
        <v>240</v>
      </c>
      <c r="B825" s="286"/>
      <c r="C825" s="288" t="s">
        <v>65</v>
      </c>
      <c r="D825" s="286"/>
      <c r="E825" s="286"/>
      <c r="F825" s="286"/>
      <c r="G825" s="286"/>
      <c r="H825" s="452">
        <v>0</v>
      </c>
      <c r="I825" s="295"/>
      <c r="J825" s="295" t="e">
        <f>SUM(J826:J828)</f>
        <v>#VALUE!</v>
      </c>
    </row>
    <row r="826" spans="1:10" s="434" customFormat="1" ht="33.75">
      <c r="A826" s="432"/>
      <c r="B826" s="433"/>
      <c r="C826" s="414" t="s">
        <v>1929</v>
      </c>
      <c r="D826" s="415" t="s">
        <v>1930</v>
      </c>
      <c r="E826" s="415" t="s">
        <v>17</v>
      </c>
      <c r="F826" s="415">
        <v>7</v>
      </c>
      <c r="G826" s="415" t="s">
        <v>1910</v>
      </c>
      <c r="H826" s="454">
        <v>30</v>
      </c>
      <c r="I826" s="295" t="s">
        <v>1911</v>
      </c>
      <c r="J826" s="295" t="e">
        <f t="shared" si="20"/>
        <v>#VALUE!</v>
      </c>
    </row>
    <row r="827" spans="1:10" s="434" customFormat="1">
      <c r="A827" s="432"/>
      <c r="B827" s="433"/>
      <c r="C827" s="435"/>
      <c r="D827" s="281"/>
      <c r="E827" s="281"/>
      <c r="F827" s="268"/>
      <c r="G827" s="268"/>
      <c r="H827" s="454"/>
      <c r="I827" s="295"/>
      <c r="J827" s="295"/>
    </row>
    <row r="828" spans="1:10" s="434" customFormat="1" ht="10.9" customHeight="1">
      <c r="A828" s="432"/>
      <c r="B828" s="433"/>
      <c r="C828" s="435"/>
      <c r="D828" s="281"/>
      <c r="E828" s="281"/>
      <c r="F828" s="268"/>
      <c r="G828" s="268"/>
      <c r="H828" s="454"/>
      <c r="I828" s="295"/>
      <c r="J828" s="295">
        <f t="shared" si="20"/>
        <v>0</v>
      </c>
    </row>
    <row r="829" spans="1:10" ht="24.95" customHeight="1">
      <c r="A829" s="451" t="s">
        <v>241</v>
      </c>
      <c r="B829" s="286"/>
      <c r="C829" s="288" t="s">
        <v>70</v>
      </c>
      <c r="D829" s="286"/>
      <c r="E829" s="286"/>
      <c r="F829" s="286"/>
      <c r="G829" s="286"/>
      <c r="H829" s="452">
        <v>0</v>
      </c>
      <c r="I829" s="295"/>
      <c r="J829" s="295">
        <f>SUM(J830:J832)</f>
        <v>0</v>
      </c>
    </row>
    <row r="830" spans="1:10">
      <c r="A830" s="432"/>
      <c r="B830" s="384"/>
      <c r="C830" s="383"/>
      <c r="D830" s="383"/>
      <c r="E830" s="383"/>
      <c r="F830" s="384"/>
      <c r="G830" s="384"/>
      <c r="H830" s="452"/>
      <c r="I830" s="295"/>
      <c r="J830" s="295">
        <f t="shared" si="20"/>
        <v>0</v>
      </c>
    </row>
    <row r="831" spans="1:10" s="434" customFormat="1">
      <c r="A831" s="432"/>
      <c r="B831" s="384"/>
      <c r="C831" s="435"/>
      <c r="D831" s="281"/>
      <c r="E831" s="281"/>
      <c r="F831" s="268"/>
      <c r="G831" s="268"/>
      <c r="H831" s="454"/>
      <c r="I831" s="295"/>
      <c r="J831" s="295">
        <f t="shared" si="20"/>
        <v>0</v>
      </c>
    </row>
    <row r="832" spans="1:10" s="434" customFormat="1">
      <c r="A832" s="432"/>
      <c r="B832" s="433"/>
      <c r="C832" s="435"/>
      <c r="D832" s="281"/>
      <c r="E832" s="281"/>
      <c r="F832" s="268"/>
      <c r="G832" s="268"/>
      <c r="H832" s="454"/>
      <c r="I832" s="295"/>
      <c r="J832" s="295">
        <f t="shared" si="20"/>
        <v>0</v>
      </c>
    </row>
    <row r="833" spans="1:10" ht="24.95" customHeight="1">
      <c r="A833" s="451" t="s">
        <v>242</v>
      </c>
      <c r="B833" s="286"/>
      <c r="C833" s="288" t="s">
        <v>72</v>
      </c>
      <c r="D833" s="286"/>
      <c r="E833" s="286"/>
      <c r="F833" s="286"/>
      <c r="G833" s="286"/>
      <c r="H833" s="452">
        <v>0</v>
      </c>
      <c r="I833" s="295"/>
      <c r="J833" s="295">
        <f>SUM(J834:J840)</f>
        <v>0</v>
      </c>
    </row>
    <row r="834" spans="1:10">
      <c r="A834" s="432"/>
      <c r="B834" s="384"/>
      <c r="C834" s="383"/>
      <c r="D834" s="383"/>
      <c r="E834" s="383"/>
      <c r="F834" s="384"/>
      <c r="G834" s="384"/>
      <c r="H834" s="452"/>
      <c r="I834" s="295"/>
      <c r="J834" s="295">
        <f t="shared" si="20"/>
        <v>0</v>
      </c>
    </row>
    <row r="835" spans="1:10">
      <c r="A835" s="432"/>
      <c r="B835" s="384"/>
      <c r="C835" s="383"/>
      <c r="D835" s="383"/>
      <c r="E835" s="383"/>
      <c r="F835" s="384"/>
      <c r="G835" s="384"/>
      <c r="H835" s="452"/>
      <c r="I835" s="295"/>
      <c r="J835" s="295">
        <f t="shared" si="20"/>
        <v>0</v>
      </c>
    </row>
    <row r="836" spans="1:10" s="434" customFormat="1">
      <c r="A836" s="432"/>
      <c r="B836" s="384"/>
      <c r="C836" s="281"/>
      <c r="D836" s="281"/>
      <c r="E836" s="281"/>
      <c r="F836" s="268"/>
      <c r="G836" s="268"/>
      <c r="H836" s="454"/>
      <c r="I836" s="295"/>
      <c r="J836" s="295">
        <f t="shared" si="20"/>
        <v>0</v>
      </c>
    </row>
    <row r="837" spans="1:10">
      <c r="A837" s="432"/>
      <c r="B837" s="384"/>
      <c r="C837" s="383"/>
      <c r="D837" s="383"/>
      <c r="E837" s="383"/>
      <c r="F837" s="384"/>
      <c r="G837" s="384"/>
      <c r="H837" s="452"/>
      <c r="I837" s="295"/>
      <c r="J837" s="295">
        <f t="shared" si="20"/>
        <v>0</v>
      </c>
    </row>
    <row r="838" spans="1:10" s="434" customFormat="1">
      <c r="A838" s="432"/>
      <c r="B838" s="433"/>
      <c r="C838" s="435"/>
      <c r="D838" s="281"/>
      <c r="E838" s="281"/>
      <c r="F838" s="268"/>
      <c r="G838" s="268"/>
      <c r="H838" s="454"/>
      <c r="I838" s="295"/>
      <c r="J838" s="295">
        <f t="shared" si="20"/>
        <v>0</v>
      </c>
    </row>
    <row r="839" spans="1:10" s="434" customFormat="1">
      <c r="A839" s="432"/>
      <c r="B839" s="433"/>
      <c r="C839" s="281"/>
      <c r="D839" s="281"/>
      <c r="E839" s="281"/>
      <c r="F839" s="268"/>
      <c r="G839" s="268"/>
      <c r="H839" s="454"/>
      <c r="I839" s="295"/>
      <c r="J839" s="295">
        <f t="shared" si="20"/>
        <v>0</v>
      </c>
    </row>
    <row r="840" spans="1:10" s="434" customFormat="1">
      <c r="A840" s="432"/>
      <c r="B840" s="433"/>
      <c r="C840" s="281"/>
      <c r="D840" s="281"/>
      <c r="E840" s="281"/>
      <c r="F840" s="268"/>
      <c r="G840" s="268"/>
      <c r="H840" s="454"/>
      <c r="I840" s="295"/>
      <c r="J840" s="295">
        <f t="shared" si="20"/>
        <v>0</v>
      </c>
    </row>
    <row r="841" spans="1:10" ht="24.95" customHeight="1">
      <c r="A841" s="451" t="s">
        <v>243</v>
      </c>
      <c r="B841" s="286"/>
      <c r="C841" s="288" t="s">
        <v>74</v>
      </c>
      <c r="D841" s="286"/>
      <c r="E841" s="286"/>
      <c r="F841" s="286"/>
      <c r="G841" s="286"/>
      <c r="H841" s="452">
        <v>0</v>
      </c>
      <c r="I841" s="295"/>
      <c r="J841" s="295">
        <f>SUM(J842:J844)</f>
        <v>0</v>
      </c>
    </row>
    <row r="842" spans="1:10" s="434" customFormat="1">
      <c r="A842" s="432"/>
      <c r="B842" s="433"/>
      <c r="C842" s="435"/>
      <c r="D842" s="281"/>
      <c r="E842" s="281"/>
      <c r="F842" s="268"/>
      <c r="G842" s="268"/>
      <c r="H842" s="454"/>
      <c r="I842" s="295"/>
      <c r="J842" s="295">
        <f t="shared" si="20"/>
        <v>0</v>
      </c>
    </row>
    <row r="843" spans="1:10" s="434" customFormat="1" ht="12" customHeight="1">
      <c r="A843" s="432"/>
      <c r="B843" s="433"/>
      <c r="C843" s="435"/>
      <c r="D843" s="281"/>
      <c r="E843" s="281"/>
      <c r="F843" s="268"/>
      <c r="G843" s="268"/>
      <c r="H843" s="454"/>
      <c r="I843" s="295"/>
      <c r="J843" s="295">
        <f t="shared" si="20"/>
        <v>0</v>
      </c>
    </row>
    <row r="844" spans="1:10" s="434" customFormat="1" ht="10.9" customHeight="1">
      <c r="A844" s="432"/>
      <c r="B844" s="433"/>
      <c r="C844" s="435"/>
      <c r="D844" s="281"/>
      <c r="E844" s="281"/>
      <c r="F844" s="268"/>
      <c r="G844" s="268"/>
      <c r="H844" s="454"/>
      <c r="I844" s="295"/>
      <c r="J844" s="295">
        <f t="shared" si="20"/>
        <v>0</v>
      </c>
    </row>
    <row r="845" spans="1:10" ht="25.5" customHeight="1">
      <c r="A845" s="451" t="s">
        <v>244</v>
      </c>
      <c r="B845" s="286"/>
      <c r="C845" s="288" t="s">
        <v>76</v>
      </c>
      <c r="D845" s="286"/>
      <c r="E845" s="286"/>
      <c r="F845" s="286"/>
      <c r="G845" s="286"/>
      <c r="H845" s="452">
        <v>0</v>
      </c>
      <c r="I845" s="295"/>
      <c r="J845" s="295">
        <f>SUM(J846:J848)</f>
        <v>0</v>
      </c>
    </row>
    <row r="846" spans="1:10">
      <c r="A846" s="432"/>
      <c r="B846" s="384"/>
      <c r="C846" s="383"/>
      <c r="D846" s="383"/>
      <c r="E846" s="383"/>
      <c r="F846" s="384"/>
      <c r="G846" s="384"/>
      <c r="H846" s="452"/>
      <c r="I846" s="295"/>
      <c r="J846" s="295">
        <f t="shared" si="20"/>
        <v>0</v>
      </c>
    </row>
    <row r="847" spans="1:10">
      <c r="A847" s="432"/>
      <c r="B847" s="384"/>
      <c r="C847" s="383"/>
      <c r="D847" s="383"/>
      <c r="E847" s="383"/>
      <c r="F847" s="384"/>
      <c r="G847" s="384"/>
      <c r="H847" s="452"/>
      <c r="I847" s="295"/>
      <c r="J847" s="295"/>
    </row>
    <row r="848" spans="1:10">
      <c r="A848" s="432"/>
      <c r="B848" s="384"/>
      <c r="C848" s="383"/>
      <c r="D848" s="383"/>
      <c r="E848" s="383"/>
      <c r="F848" s="384"/>
      <c r="G848" s="384"/>
      <c r="H848" s="452"/>
      <c r="I848" s="295"/>
      <c r="J848" s="295">
        <f t="shared" si="20"/>
        <v>0</v>
      </c>
    </row>
    <row r="849" spans="1:10" ht="24.95" customHeight="1">
      <c r="A849" s="451" t="s">
        <v>245</v>
      </c>
      <c r="B849" s="286"/>
      <c r="C849" s="288" t="s">
        <v>78</v>
      </c>
      <c r="D849" s="286"/>
      <c r="E849" s="286"/>
      <c r="F849" s="286"/>
      <c r="G849" s="286"/>
      <c r="H849" s="452">
        <v>0</v>
      </c>
      <c r="I849" s="295"/>
      <c r="J849" s="295">
        <f>SUM(J850:J852)</f>
        <v>0</v>
      </c>
    </row>
    <row r="850" spans="1:10" s="434" customFormat="1">
      <c r="A850" s="432"/>
      <c r="B850" s="433"/>
      <c r="C850" s="281"/>
      <c r="D850" s="435"/>
      <c r="E850" s="281"/>
      <c r="F850" s="268"/>
      <c r="G850" s="268"/>
      <c r="H850" s="454"/>
      <c r="I850" s="295"/>
      <c r="J850" s="295">
        <f t="shared" ref="J850:J864" si="21">H850*I850</f>
        <v>0</v>
      </c>
    </row>
    <row r="851" spans="1:10" s="434" customFormat="1">
      <c r="A851" s="432"/>
      <c r="B851" s="433"/>
      <c r="C851" s="281"/>
      <c r="D851" s="435"/>
      <c r="E851" s="281"/>
      <c r="F851" s="268"/>
      <c r="G851" s="268"/>
      <c r="H851" s="454"/>
      <c r="I851" s="295"/>
      <c r="J851" s="295">
        <f t="shared" si="21"/>
        <v>0</v>
      </c>
    </row>
    <row r="852" spans="1:10" s="434" customFormat="1">
      <c r="A852" s="432"/>
      <c r="B852" s="433"/>
      <c r="C852" s="281"/>
      <c r="D852" s="435"/>
      <c r="E852" s="281"/>
      <c r="F852" s="268"/>
      <c r="G852" s="268"/>
      <c r="H852" s="454"/>
      <c r="I852" s="295"/>
      <c r="J852" s="295">
        <f t="shared" si="21"/>
        <v>0</v>
      </c>
    </row>
    <row r="853" spans="1:10" ht="24.95" customHeight="1">
      <c r="A853" s="451" t="s">
        <v>246</v>
      </c>
      <c r="B853" s="286"/>
      <c r="C853" s="288" t="s">
        <v>82</v>
      </c>
      <c r="D853" s="286"/>
      <c r="E853" s="286"/>
      <c r="F853" s="286"/>
      <c r="G853" s="286"/>
      <c r="H853" s="452">
        <v>0</v>
      </c>
      <c r="I853" s="295"/>
      <c r="J853" s="295">
        <f>SUM(J854:J856)</f>
        <v>0</v>
      </c>
    </row>
    <row r="854" spans="1:10">
      <c r="A854" s="432"/>
      <c r="B854" s="384"/>
      <c r="C854" s="383"/>
      <c r="D854" s="383"/>
      <c r="E854" s="383"/>
      <c r="F854" s="384"/>
      <c r="G854" s="384"/>
      <c r="H854" s="452"/>
      <c r="I854" s="295"/>
      <c r="J854" s="295">
        <f t="shared" si="21"/>
        <v>0</v>
      </c>
    </row>
    <row r="855" spans="1:10">
      <c r="A855" s="432"/>
      <c r="B855" s="384"/>
      <c r="C855" s="383"/>
      <c r="D855" s="383"/>
      <c r="E855" s="383"/>
      <c r="F855" s="384"/>
      <c r="G855" s="384"/>
      <c r="H855" s="452"/>
      <c r="I855" s="295"/>
      <c r="J855" s="295">
        <f t="shared" si="21"/>
        <v>0</v>
      </c>
    </row>
    <row r="856" spans="1:10">
      <c r="A856" s="432"/>
      <c r="B856" s="384"/>
      <c r="C856" s="383"/>
      <c r="D856" s="383"/>
      <c r="E856" s="383"/>
      <c r="F856" s="384"/>
      <c r="G856" s="384"/>
      <c r="H856" s="452"/>
      <c r="I856" s="295"/>
      <c r="J856" s="295">
        <f t="shared" si="21"/>
        <v>0</v>
      </c>
    </row>
    <row r="857" spans="1:10" ht="24.95" customHeight="1">
      <c r="A857" s="451" t="s">
        <v>329</v>
      </c>
      <c r="B857" s="286"/>
      <c r="C857" s="288" t="s">
        <v>84</v>
      </c>
      <c r="D857" s="286"/>
      <c r="E857" s="286"/>
      <c r="F857" s="286"/>
      <c r="G857" s="286"/>
      <c r="H857" s="452">
        <v>0</v>
      </c>
      <c r="I857" s="295"/>
      <c r="J857" s="295">
        <f>SUM(J858:J860)</f>
        <v>0</v>
      </c>
    </row>
    <row r="858" spans="1:10">
      <c r="A858" s="432"/>
      <c r="B858" s="384"/>
      <c r="C858" s="383"/>
      <c r="D858" s="383"/>
      <c r="E858" s="383"/>
      <c r="F858" s="384"/>
      <c r="G858" s="384"/>
      <c r="H858" s="452"/>
      <c r="I858" s="295"/>
      <c r="J858" s="295">
        <f t="shared" si="21"/>
        <v>0</v>
      </c>
    </row>
    <row r="859" spans="1:10">
      <c r="A859" s="432"/>
      <c r="B859" s="384"/>
      <c r="C859" s="383"/>
      <c r="D859" s="383"/>
      <c r="E859" s="383"/>
      <c r="F859" s="384"/>
      <c r="G859" s="384"/>
      <c r="H859" s="452"/>
      <c r="I859" s="295"/>
      <c r="J859" s="295">
        <f t="shared" si="21"/>
        <v>0</v>
      </c>
    </row>
    <row r="860" spans="1:10">
      <c r="A860" s="432"/>
      <c r="B860" s="384"/>
      <c r="C860" s="383"/>
      <c r="D860" s="383"/>
      <c r="E860" s="383"/>
      <c r="F860" s="384"/>
      <c r="G860" s="384"/>
      <c r="H860" s="452"/>
      <c r="I860" s="295"/>
      <c r="J860" s="295">
        <f t="shared" si="21"/>
        <v>0</v>
      </c>
    </row>
    <row r="861" spans="1:10" ht="24.95" customHeight="1">
      <c r="A861" s="451" t="s">
        <v>330</v>
      </c>
      <c r="B861" s="286"/>
      <c r="C861" s="288" t="s">
        <v>86</v>
      </c>
      <c r="D861" s="286"/>
      <c r="E861" s="286"/>
      <c r="F861" s="286"/>
      <c r="G861" s="286"/>
      <c r="H861" s="452">
        <v>0</v>
      </c>
      <c r="I861" s="295"/>
      <c r="J861" s="295">
        <f>SUM(J862:J864)</f>
        <v>0</v>
      </c>
    </row>
    <row r="862" spans="1:10">
      <c r="A862" s="432"/>
      <c r="B862" s="384"/>
      <c r="C862" s="383"/>
      <c r="D862" s="383"/>
      <c r="E862" s="383"/>
      <c r="F862" s="384"/>
      <c r="G862" s="384"/>
      <c r="H862" s="452"/>
      <c r="I862" s="295"/>
      <c r="J862" s="295">
        <f t="shared" si="21"/>
        <v>0</v>
      </c>
    </row>
    <row r="863" spans="1:10">
      <c r="A863" s="432"/>
      <c r="B863" s="384"/>
      <c r="C863" s="383"/>
      <c r="D863" s="383"/>
      <c r="E863" s="383"/>
      <c r="F863" s="384"/>
      <c r="G863" s="384"/>
      <c r="H863" s="452"/>
      <c r="I863" s="295"/>
      <c r="J863" s="295">
        <f t="shared" si="21"/>
        <v>0</v>
      </c>
    </row>
    <row r="864" spans="1:10">
      <c r="A864" s="432"/>
      <c r="B864" s="384"/>
      <c r="C864" s="383"/>
      <c r="D864" s="383"/>
      <c r="E864" s="383"/>
      <c r="F864" s="384"/>
      <c r="G864" s="384"/>
      <c r="H864" s="452"/>
      <c r="I864" s="295"/>
      <c r="J864" s="295">
        <f t="shared" si="21"/>
        <v>0</v>
      </c>
    </row>
    <row r="865" spans="1:10" s="434" customFormat="1" ht="15.75">
      <c r="A865" s="460" t="s">
        <v>91</v>
      </c>
      <c r="B865" s="461"/>
      <c r="C865" s="462"/>
      <c r="D865" s="463"/>
      <c r="E865" s="463"/>
      <c r="F865" s="464"/>
      <c r="G865" s="464"/>
      <c r="H865" s="465"/>
      <c r="I865" s="466"/>
      <c r="J865" s="295"/>
    </row>
    <row r="866" spans="1:10" ht="24.95" customHeight="1">
      <c r="A866" s="446" t="s">
        <v>331</v>
      </c>
      <c r="B866" s="447"/>
      <c r="C866" s="448"/>
      <c r="D866" s="448"/>
      <c r="E866" s="448"/>
      <c r="F866" s="448"/>
      <c r="G866" s="448"/>
      <c r="H866" s="449"/>
      <c r="I866" s="450"/>
      <c r="J866" s="295"/>
    </row>
    <row r="867" spans="1:10" ht="24.95" customHeight="1">
      <c r="A867" s="451" t="s">
        <v>13</v>
      </c>
      <c r="B867" s="286"/>
      <c r="C867" s="288" t="s">
        <v>93</v>
      </c>
      <c r="D867" s="286"/>
      <c r="E867" s="286"/>
      <c r="F867" s="286"/>
      <c r="G867" s="286"/>
      <c r="H867" s="452">
        <v>0</v>
      </c>
      <c r="I867" s="295"/>
      <c r="J867" s="295">
        <f>SUM(J868:J870)</f>
        <v>0</v>
      </c>
    </row>
    <row r="868" spans="1:10" s="434" customFormat="1">
      <c r="A868" s="432"/>
      <c r="B868" s="433"/>
      <c r="C868" s="435"/>
      <c r="D868" s="281"/>
      <c r="E868" s="281"/>
      <c r="F868" s="268"/>
      <c r="G868" s="268"/>
      <c r="H868" s="454"/>
      <c r="I868" s="295"/>
      <c r="J868" s="295">
        <f>H868*I868</f>
        <v>0</v>
      </c>
    </row>
    <row r="869" spans="1:10" s="434" customFormat="1">
      <c r="A869" s="432"/>
      <c r="B869" s="433"/>
      <c r="C869" s="435"/>
      <c r="D869" s="281"/>
      <c r="E869" s="281"/>
      <c r="F869" s="268"/>
      <c r="G869" s="268"/>
      <c r="H869" s="454"/>
      <c r="I869" s="295"/>
      <c r="J869" s="295">
        <f t="shared" ref="J869:J932" si="22">H869*I869</f>
        <v>0</v>
      </c>
    </row>
    <row r="870" spans="1:10" s="434" customFormat="1">
      <c r="A870" s="432"/>
      <c r="B870" s="433"/>
      <c r="C870" s="435"/>
      <c r="D870" s="281"/>
      <c r="E870" s="281"/>
      <c r="F870" s="268"/>
      <c r="G870" s="268"/>
      <c r="H870" s="454"/>
      <c r="I870" s="295"/>
      <c r="J870" s="295">
        <f t="shared" si="22"/>
        <v>0</v>
      </c>
    </row>
    <row r="871" spans="1:10" ht="24.95" customHeight="1">
      <c r="A871" s="451" t="s">
        <v>94</v>
      </c>
      <c r="B871" s="286"/>
      <c r="C871" s="288" t="s">
        <v>95</v>
      </c>
      <c r="D871" s="286"/>
      <c r="E871" s="286"/>
      <c r="F871" s="286"/>
      <c r="G871" s="286"/>
      <c r="H871" s="452">
        <v>0</v>
      </c>
      <c r="I871" s="295"/>
      <c r="J871" s="295" t="e">
        <f>SUM(J872:J874)</f>
        <v>#VALUE!</v>
      </c>
    </row>
    <row r="872" spans="1:10" s="434" customFormat="1" ht="22.5">
      <c r="A872" s="432"/>
      <c r="B872" s="433"/>
      <c r="C872" s="414" t="s">
        <v>1931</v>
      </c>
      <c r="D872" s="415" t="s">
        <v>249</v>
      </c>
      <c r="E872" s="415" t="s">
        <v>17</v>
      </c>
      <c r="F872" s="415">
        <v>8</v>
      </c>
      <c r="G872" s="415" t="s">
        <v>19</v>
      </c>
      <c r="H872" s="454">
        <v>42</v>
      </c>
      <c r="I872" s="295" t="s">
        <v>1926</v>
      </c>
      <c r="J872" s="295" t="e">
        <f t="shared" si="22"/>
        <v>#VALUE!</v>
      </c>
    </row>
    <row r="873" spans="1:10" s="434" customFormat="1">
      <c r="A873" s="432"/>
      <c r="B873" s="433"/>
      <c r="C873" s="435"/>
      <c r="D873" s="281"/>
      <c r="E873" s="281"/>
      <c r="F873" s="268"/>
      <c r="G873" s="268"/>
      <c r="H873" s="454"/>
      <c r="I873" s="295"/>
      <c r="J873" s="295">
        <f t="shared" si="22"/>
        <v>0</v>
      </c>
    </row>
    <row r="874" spans="1:10">
      <c r="A874" s="432"/>
      <c r="B874" s="384"/>
      <c r="C874" s="383"/>
      <c r="D874" s="383"/>
      <c r="E874" s="383"/>
      <c r="F874" s="384"/>
      <c r="G874" s="384"/>
      <c r="H874" s="452"/>
      <c r="I874" s="295"/>
      <c r="J874" s="295">
        <f t="shared" si="22"/>
        <v>0</v>
      </c>
    </row>
    <row r="875" spans="1:10" ht="24.95" customHeight="1">
      <c r="A875" s="451" t="s">
        <v>96</v>
      </c>
      <c r="B875" s="286"/>
      <c r="C875" s="288" t="s">
        <v>97</v>
      </c>
      <c r="D875" s="286"/>
      <c r="E875" s="286"/>
      <c r="F875" s="286"/>
      <c r="G875" s="286"/>
      <c r="H875" s="452">
        <v>0</v>
      </c>
      <c r="I875" s="295"/>
      <c r="J875" s="295">
        <f>SUM(J876:J878)</f>
        <v>0</v>
      </c>
    </row>
    <row r="876" spans="1:10" s="434" customFormat="1">
      <c r="A876" s="432"/>
      <c r="B876" s="433"/>
      <c r="C876" s="435"/>
      <c r="D876" s="281"/>
      <c r="E876" s="281"/>
      <c r="F876" s="268"/>
      <c r="G876" s="268"/>
      <c r="H876" s="454"/>
      <c r="I876" s="295"/>
      <c r="J876" s="295">
        <f t="shared" si="22"/>
        <v>0</v>
      </c>
    </row>
    <row r="877" spans="1:10" s="434" customFormat="1">
      <c r="A877" s="432"/>
      <c r="B877" s="433"/>
      <c r="C877" s="435"/>
      <c r="D877" s="281"/>
      <c r="E877" s="281"/>
      <c r="F877" s="268"/>
      <c r="G877" s="268"/>
      <c r="H877" s="454"/>
      <c r="I877" s="295"/>
      <c r="J877" s="295">
        <f t="shared" si="22"/>
        <v>0</v>
      </c>
    </row>
    <row r="878" spans="1:10" s="434" customFormat="1">
      <c r="A878" s="432"/>
      <c r="B878" s="433"/>
      <c r="C878" s="435"/>
      <c r="D878" s="281"/>
      <c r="E878" s="281"/>
      <c r="F878" s="268"/>
      <c r="G878" s="268"/>
      <c r="H878" s="454"/>
      <c r="I878" s="295"/>
      <c r="J878" s="295">
        <f t="shared" si="22"/>
        <v>0</v>
      </c>
    </row>
    <row r="879" spans="1:10" ht="24.95" customHeight="1">
      <c r="A879" s="451" t="s">
        <v>104</v>
      </c>
      <c r="B879" s="286"/>
      <c r="C879" s="288" t="s">
        <v>28</v>
      </c>
      <c r="D879" s="286"/>
      <c r="E879" s="286"/>
      <c r="F879" s="286"/>
      <c r="G879" s="286"/>
      <c r="H879" s="452">
        <v>0</v>
      </c>
      <c r="I879" s="295"/>
      <c r="J879" s="295">
        <f>SUM(J880:J882)</f>
        <v>0</v>
      </c>
    </row>
    <row r="880" spans="1:10">
      <c r="A880" s="432"/>
      <c r="B880" s="384"/>
      <c r="C880" s="383"/>
      <c r="D880" s="383"/>
      <c r="E880" s="383"/>
      <c r="F880" s="384"/>
      <c r="G880" s="384"/>
      <c r="H880" s="452"/>
      <c r="I880" s="295"/>
      <c r="J880" s="295">
        <f t="shared" si="22"/>
        <v>0</v>
      </c>
    </row>
    <row r="881" spans="1:10">
      <c r="A881" s="432"/>
      <c r="B881" s="384"/>
      <c r="C881" s="383"/>
      <c r="D881" s="383"/>
      <c r="E881" s="383"/>
      <c r="F881" s="384"/>
      <c r="G881" s="384"/>
      <c r="H881" s="452"/>
      <c r="I881" s="295"/>
      <c r="J881" s="295">
        <f t="shared" si="22"/>
        <v>0</v>
      </c>
    </row>
    <row r="882" spans="1:10">
      <c r="A882" s="432"/>
      <c r="B882" s="384"/>
      <c r="C882" s="383"/>
      <c r="D882" s="383"/>
      <c r="E882" s="383"/>
      <c r="F882" s="384"/>
      <c r="G882" s="384"/>
      <c r="H882" s="452"/>
      <c r="I882" s="295"/>
      <c r="J882" s="295">
        <f t="shared" si="22"/>
        <v>0</v>
      </c>
    </row>
    <row r="883" spans="1:10" ht="24.95" customHeight="1">
      <c r="A883" s="451" t="s">
        <v>39</v>
      </c>
      <c r="B883" s="286"/>
      <c r="C883" s="288" t="s">
        <v>334</v>
      </c>
      <c r="D883" s="286"/>
      <c r="E883" s="286"/>
      <c r="F883" s="286"/>
      <c r="G883" s="286"/>
      <c r="H883" s="452">
        <v>0</v>
      </c>
      <c r="I883" s="295"/>
      <c r="J883" s="295" t="e">
        <f>SUM(J884:J886)</f>
        <v>#VALUE!</v>
      </c>
    </row>
    <row r="884" spans="1:10" s="434" customFormat="1" ht="22.5">
      <c r="A884" s="432"/>
      <c r="B884" s="433"/>
      <c r="C884" s="414" t="s">
        <v>1932</v>
      </c>
      <c r="D884" s="415" t="s">
        <v>1575</v>
      </c>
      <c r="E884" s="415" t="s">
        <v>17</v>
      </c>
      <c r="F884" s="415">
        <v>8</v>
      </c>
      <c r="G884" s="415" t="s">
        <v>19</v>
      </c>
      <c r="H884" s="454">
        <v>42</v>
      </c>
      <c r="I884" s="295" t="s">
        <v>1808</v>
      </c>
      <c r="J884" s="295" t="e">
        <f t="shared" si="22"/>
        <v>#VALUE!</v>
      </c>
    </row>
    <row r="885" spans="1:10" s="434" customFormat="1" ht="33.75">
      <c r="A885" s="432"/>
      <c r="B885" s="433"/>
      <c r="C885" s="414" t="s">
        <v>1933</v>
      </c>
      <c r="D885" s="415" t="s">
        <v>338</v>
      </c>
      <c r="E885" s="415" t="s">
        <v>255</v>
      </c>
      <c r="F885" s="415">
        <v>8</v>
      </c>
      <c r="G885" s="415" t="s">
        <v>19</v>
      </c>
      <c r="H885" s="454">
        <v>4</v>
      </c>
      <c r="I885" s="295" t="s">
        <v>1812</v>
      </c>
      <c r="J885" s="295" t="e">
        <f t="shared" si="22"/>
        <v>#VALUE!</v>
      </c>
    </row>
    <row r="886" spans="1:10" s="434" customFormat="1">
      <c r="A886" s="432"/>
      <c r="B886" s="433"/>
      <c r="C886" s="435"/>
      <c r="D886" s="281"/>
      <c r="E886" s="281"/>
      <c r="F886" s="268"/>
      <c r="G886" s="268"/>
      <c r="H886" s="454"/>
      <c r="I886" s="295"/>
      <c r="J886" s="295">
        <f t="shared" si="22"/>
        <v>0</v>
      </c>
    </row>
    <row r="887" spans="1:10" ht="24.95" customHeight="1">
      <c r="A887" s="451" t="s">
        <v>41</v>
      </c>
      <c r="B887" s="286"/>
      <c r="C887" s="288" t="s">
        <v>339</v>
      </c>
      <c r="D887" s="286"/>
      <c r="E887" s="286"/>
      <c r="F887" s="286"/>
      <c r="G887" s="286"/>
      <c r="H887" s="452">
        <v>0</v>
      </c>
      <c r="I887" s="295"/>
      <c r="J887" s="295">
        <f>SUM(J888:J890)</f>
        <v>0</v>
      </c>
    </row>
    <row r="888" spans="1:10">
      <c r="A888" s="432"/>
      <c r="B888" s="384"/>
      <c r="C888" s="383"/>
      <c r="D888" s="383"/>
      <c r="E888" s="383"/>
      <c r="F888" s="384"/>
      <c r="G888" s="384"/>
      <c r="H888" s="452"/>
      <c r="I888" s="295"/>
      <c r="J888" s="295">
        <f t="shared" si="22"/>
        <v>0</v>
      </c>
    </row>
    <row r="889" spans="1:10">
      <c r="A889" s="432"/>
      <c r="B889" s="384"/>
      <c r="C889" s="383"/>
      <c r="D889" s="383"/>
      <c r="E889" s="383"/>
      <c r="F889" s="384"/>
      <c r="G889" s="384"/>
      <c r="H889" s="452"/>
      <c r="I889" s="295"/>
      <c r="J889" s="295">
        <f t="shared" si="22"/>
        <v>0</v>
      </c>
    </row>
    <row r="890" spans="1:10" s="434" customFormat="1">
      <c r="A890" s="432"/>
      <c r="B890" s="433"/>
      <c r="C890" s="435"/>
      <c r="D890" s="281"/>
      <c r="E890" s="281"/>
      <c r="F890" s="268"/>
      <c r="G890" s="268"/>
      <c r="H890" s="454"/>
      <c r="I890" s="295"/>
      <c r="J890" s="295">
        <f t="shared" si="22"/>
        <v>0</v>
      </c>
    </row>
    <row r="891" spans="1:10" ht="24.95" customHeight="1">
      <c r="A891" s="451" t="s">
        <v>43</v>
      </c>
      <c r="B891" s="286"/>
      <c r="C891" s="288" t="s">
        <v>340</v>
      </c>
      <c r="D891" s="286"/>
      <c r="E891" s="286"/>
      <c r="F891" s="286"/>
      <c r="G891" s="286"/>
      <c r="H891" s="452">
        <v>0</v>
      </c>
      <c r="I891" s="295"/>
      <c r="J891" s="295">
        <f>SUM(J892:J894)</f>
        <v>0</v>
      </c>
    </row>
    <row r="892" spans="1:10">
      <c r="A892" s="432"/>
      <c r="B892" s="384"/>
      <c r="C892" s="383"/>
      <c r="D892" s="383"/>
      <c r="E892" s="383"/>
      <c r="F892" s="384"/>
      <c r="G892" s="384"/>
      <c r="H892" s="452"/>
      <c r="I892" s="295"/>
      <c r="J892" s="295">
        <f t="shared" si="22"/>
        <v>0</v>
      </c>
    </row>
    <row r="893" spans="1:10">
      <c r="A893" s="432"/>
      <c r="B893" s="384"/>
      <c r="C893" s="383"/>
      <c r="D893" s="383"/>
      <c r="E893" s="383"/>
      <c r="F893" s="384"/>
      <c r="G893" s="384"/>
      <c r="H893" s="452"/>
      <c r="I893" s="295"/>
      <c r="J893" s="295">
        <f t="shared" si="22"/>
        <v>0</v>
      </c>
    </row>
    <row r="894" spans="1:10">
      <c r="A894" s="432"/>
      <c r="B894" s="384"/>
      <c r="C894" s="383"/>
      <c r="D894" s="383"/>
      <c r="E894" s="383"/>
      <c r="F894" s="384"/>
      <c r="G894" s="384"/>
      <c r="H894" s="452"/>
      <c r="I894" s="295"/>
      <c r="J894" s="295">
        <f t="shared" si="22"/>
        <v>0</v>
      </c>
    </row>
    <row r="895" spans="1:10" ht="24.95" customHeight="1">
      <c r="A895" s="451" t="s">
        <v>49</v>
      </c>
      <c r="B895" s="286"/>
      <c r="C895" s="288" t="s">
        <v>343</v>
      </c>
      <c r="D895" s="286"/>
      <c r="E895" s="286"/>
      <c r="F895" s="286"/>
      <c r="G895" s="286"/>
      <c r="H895" s="452">
        <v>0</v>
      </c>
      <c r="I895" s="295"/>
      <c r="J895" s="295" t="e">
        <f>SUM(J896:J898)</f>
        <v>#VALUE!</v>
      </c>
    </row>
    <row r="896" spans="1:10" s="434" customFormat="1" ht="22.5">
      <c r="A896" s="432"/>
      <c r="B896" s="433"/>
      <c r="C896" s="414" t="s">
        <v>1934</v>
      </c>
      <c r="D896" s="415" t="s">
        <v>1935</v>
      </c>
      <c r="E896" s="415" t="s">
        <v>17</v>
      </c>
      <c r="F896" s="415">
        <v>8</v>
      </c>
      <c r="G896" s="415" t="s">
        <v>1936</v>
      </c>
      <c r="H896" s="454">
        <v>19</v>
      </c>
      <c r="I896" s="295" t="s">
        <v>1616</v>
      </c>
      <c r="J896" s="295" t="e">
        <f t="shared" si="22"/>
        <v>#VALUE!</v>
      </c>
    </row>
    <row r="897" spans="1:10" s="434" customFormat="1">
      <c r="A897" s="432"/>
      <c r="B897" s="433"/>
      <c r="C897" s="435"/>
      <c r="D897" s="281"/>
      <c r="E897" s="281"/>
      <c r="F897" s="268"/>
      <c r="G897" s="268"/>
      <c r="H897" s="454"/>
      <c r="I897" s="295"/>
      <c r="J897" s="295">
        <f t="shared" si="22"/>
        <v>0</v>
      </c>
    </row>
    <row r="898" spans="1:10" s="434" customFormat="1">
      <c r="A898" s="432"/>
      <c r="B898" s="433"/>
      <c r="C898" s="435"/>
      <c r="D898" s="281"/>
      <c r="E898" s="281"/>
      <c r="F898" s="268"/>
      <c r="G898" s="268"/>
      <c r="H898" s="454"/>
      <c r="I898" s="295"/>
      <c r="J898" s="295">
        <f t="shared" si="22"/>
        <v>0</v>
      </c>
    </row>
    <row r="899" spans="1:10" ht="24.95" customHeight="1">
      <c r="A899" s="451" t="s">
        <v>51</v>
      </c>
      <c r="B899" s="286"/>
      <c r="C899" s="288" t="s">
        <v>295</v>
      </c>
      <c r="D899" s="286"/>
      <c r="E899" s="286"/>
      <c r="F899" s="286"/>
      <c r="G899" s="286"/>
      <c r="H899" s="452">
        <v>0</v>
      </c>
      <c r="I899" s="295"/>
      <c r="J899" s="295">
        <f>SUM(J900:J902)</f>
        <v>0</v>
      </c>
    </row>
    <row r="900" spans="1:10">
      <c r="A900" s="432"/>
      <c r="B900" s="384"/>
      <c r="C900" s="383"/>
      <c r="D900" s="383"/>
      <c r="E900" s="383"/>
      <c r="F900" s="384"/>
      <c r="G900" s="384"/>
      <c r="H900" s="452"/>
      <c r="I900" s="295"/>
      <c r="J900" s="295">
        <f t="shared" si="22"/>
        <v>0</v>
      </c>
    </row>
    <row r="901" spans="1:10">
      <c r="A901" s="432"/>
      <c r="B901" s="384"/>
      <c r="C901" s="383"/>
      <c r="D901" s="383"/>
      <c r="E901" s="383"/>
      <c r="F901" s="384"/>
      <c r="G901" s="384"/>
      <c r="H901" s="452"/>
      <c r="I901" s="295"/>
      <c r="J901" s="295">
        <f t="shared" si="22"/>
        <v>0</v>
      </c>
    </row>
    <row r="902" spans="1:10">
      <c r="A902" s="432"/>
      <c r="B902" s="384"/>
      <c r="C902" s="383"/>
      <c r="D902" s="383"/>
      <c r="E902" s="383"/>
      <c r="F902" s="384"/>
      <c r="G902" s="384"/>
      <c r="H902" s="452"/>
      <c r="I902" s="295"/>
      <c r="J902" s="295">
        <f t="shared" si="22"/>
        <v>0</v>
      </c>
    </row>
    <row r="903" spans="1:10" ht="24.95" customHeight="1">
      <c r="A903" s="451" t="s">
        <v>55</v>
      </c>
      <c r="B903" s="286"/>
      <c r="C903" s="288" t="s">
        <v>344</v>
      </c>
      <c r="D903" s="286"/>
      <c r="E903" s="286"/>
      <c r="F903" s="286"/>
      <c r="G903" s="286"/>
      <c r="H903" s="452">
        <v>0</v>
      </c>
      <c r="I903" s="295"/>
      <c r="J903" s="295">
        <f>SUM(J904:J906)</f>
        <v>0</v>
      </c>
    </row>
    <row r="904" spans="1:10" s="434" customFormat="1">
      <c r="A904" s="432"/>
      <c r="B904" s="433"/>
      <c r="C904" s="435"/>
      <c r="D904" s="281"/>
      <c r="E904" s="281"/>
      <c r="F904" s="268"/>
      <c r="G904" s="268"/>
      <c r="H904" s="454"/>
      <c r="I904" s="295"/>
      <c r="J904" s="295">
        <f t="shared" si="22"/>
        <v>0</v>
      </c>
    </row>
    <row r="905" spans="1:10" s="434" customFormat="1">
      <c r="A905" s="432"/>
      <c r="B905" s="433"/>
      <c r="C905" s="435"/>
      <c r="D905" s="281"/>
      <c r="E905" s="281"/>
      <c r="F905" s="268"/>
      <c r="G905" s="268"/>
      <c r="H905" s="454"/>
      <c r="I905" s="295"/>
      <c r="J905" s="295"/>
    </row>
    <row r="906" spans="1:10" s="434" customFormat="1" ht="11.45" customHeight="1">
      <c r="A906" s="432"/>
      <c r="B906" s="433"/>
      <c r="C906" s="435"/>
      <c r="D906" s="281"/>
      <c r="E906" s="281"/>
      <c r="F906" s="268"/>
      <c r="G906" s="268"/>
      <c r="H906" s="454"/>
      <c r="I906" s="295"/>
      <c r="J906" s="295">
        <f t="shared" si="22"/>
        <v>0</v>
      </c>
    </row>
    <row r="907" spans="1:10" ht="24.95" customHeight="1">
      <c r="A907" s="451" t="s">
        <v>57</v>
      </c>
      <c r="B907" s="286"/>
      <c r="C907" s="288" t="s">
        <v>345</v>
      </c>
      <c r="D907" s="286"/>
      <c r="E907" s="286"/>
      <c r="F907" s="286"/>
      <c r="G907" s="286"/>
      <c r="H907" s="452">
        <v>0</v>
      </c>
      <c r="I907" s="295"/>
      <c r="J907" s="295">
        <f>SUM(J908:J910)</f>
        <v>0</v>
      </c>
    </row>
    <row r="908" spans="1:10" s="434" customFormat="1">
      <c r="A908" s="432"/>
      <c r="B908" s="433"/>
      <c r="C908" s="435"/>
      <c r="D908" s="281"/>
      <c r="E908" s="281"/>
      <c r="F908" s="268"/>
      <c r="G908" s="268"/>
      <c r="H908" s="454"/>
      <c r="I908" s="295"/>
      <c r="J908" s="295">
        <f t="shared" si="22"/>
        <v>0</v>
      </c>
    </row>
    <row r="909" spans="1:10" s="434" customFormat="1">
      <c r="A909" s="432"/>
      <c r="B909" s="433"/>
      <c r="C909" s="435"/>
      <c r="D909" s="281"/>
      <c r="E909" s="281"/>
      <c r="F909" s="268"/>
      <c r="G909" s="268"/>
      <c r="H909" s="454"/>
      <c r="I909" s="295"/>
      <c r="J909" s="295"/>
    </row>
    <row r="910" spans="1:10" s="434" customFormat="1">
      <c r="A910" s="432"/>
      <c r="B910" s="433"/>
      <c r="C910" s="435"/>
      <c r="D910" s="281"/>
      <c r="E910" s="281"/>
      <c r="F910" s="268"/>
      <c r="G910" s="268"/>
      <c r="H910" s="454"/>
      <c r="I910" s="295"/>
      <c r="J910" s="295">
        <f t="shared" si="22"/>
        <v>0</v>
      </c>
    </row>
    <row r="911" spans="1:10" ht="24.95" customHeight="1">
      <c r="A911" s="451" t="s">
        <v>59</v>
      </c>
      <c r="B911" s="286"/>
      <c r="C911" s="288" t="s">
        <v>44</v>
      </c>
      <c r="D911" s="286"/>
      <c r="E911" s="286"/>
      <c r="F911" s="286"/>
      <c r="G911" s="286"/>
      <c r="H911" s="452">
        <v>0</v>
      </c>
      <c r="I911" s="295"/>
      <c r="J911" s="295">
        <f>SUM(J912:J914)</f>
        <v>0</v>
      </c>
    </row>
    <row r="912" spans="1:10" s="434" customFormat="1">
      <c r="A912" s="432"/>
      <c r="B912" s="433"/>
      <c r="C912" s="435"/>
      <c r="D912" s="281"/>
      <c r="E912" s="281"/>
      <c r="F912" s="268"/>
      <c r="G912" s="268"/>
      <c r="H912" s="454"/>
      <c r="I912" s="295"/>
      <c r="J912" s="295">
        <f t="shared" si="22"/>
        <v>0</v>
      </c>
    </row>
    <row r="913" spans="1:10" s="434" customFormat="1">
      <c r="A913" s="432"/>
      <c r="B913" s="433"/>
      <c r="C913" s="435"/>
      <c r="D913" s="281"/>
      <c r="E913" s="281"/>
      <c r="F913" s="268"/>
      <c r="G913" s="268"/>
      <c r="H913" s="454"/>
      <c r="I913" s="295"/>
      <c r="J913" s="295">
        <f t="shared" si="22"/>
        <v>0</v>
      </c>
    </row>
    <row r="914" spans="1:10" s="434" customFormat="1">
      <c r="A914" s="432"/>
      <c r="B914" s="433"/>
      <c r="C914" s="435"/>
      <c r="D914" s="281"/>
      <c r="E914" s="281"/>
      <c r="F914" s="268"/>
      <c r="G914" s="268"/>
      <c r="H914" s="454"/>
      <c r="I914" s="295"/>
      <c r="J914" s="295">
        <f t="shared" si="22"/>
        <v>0</v>
      </c>
    </row>
    <row r="915" spans="1:10" ht="24.95" customHeight="1">
      <c r="A915" s="451" t="s">
        <v>64</v>
      </c>
      <c r="B915" s="286"/>
      <c r="C915" s="288" t="s">
        <v>50</v>
      </c>
      <c r="D915" s="286"/>
      <c r="E915" s="286"/>
      <c r="F915" s="286"/>
      <c r="G915" s="286"/>
      <c r="H915" s="452">
        <v>0</v>
      </c>
      <c r="I915" s="295"/>
      <c r="J915" s="295">
        <f>SUM(J916:J918)</f>
        <v>0</v>
      </c>
    </row>
    <row r="916" spans="1:10">
      <c r="A916" s="432"/>
      <c r="B916" s="384"/>
      <c r="C916" s="383"/>
      <c r="D916" s="383"/>
      <c r="E916" s="383"/>
      <c r="F916" s="384"/>
      <c r="G916" s="384"/>
      <c r="H916" s="452"/>
      <c r="I916" s="295"/>
      <c r="J916" s="295">
        <f t="shared" si="22"/>
        <v>0</v>
      </c>
    </row>
    <row r="917" spans="1:10">
      <c r="A917" s="432"/>
      <c r="B917" s="384"/>
      <c r="C917" s="383"/>
      <c r="D917" s="383"/>
      <c r="E917" s="383"/>
      <c r="F917" s="384"/>
      <c r="G917" s="384"/>
      <c r="H917" s="452"/>
      <c r="I917" s="295"/>
      <c r="J917" s="295"/>
    </row>
    <row r="918" spans="1:10">
      <c r="A918" s="432"/>
      <c r="B918" s="384"/>
      <c r="C918" s="383"/>
      <c r="D918" s="383"/>
      <c r="E918" s="383"/>
      <c r="F918" s="384"/>
      <c r="G918" s="384"/>
      <c r="H918" s="452"/>
      <c r="I918" s="295"/>
      <c r="J918" s="295">
        <f t="shared" si="22"/>
        <v>0</v>
      </c>
    </row>
    <row r="919" spans="1:10" ht="24.95" customHeight="1">
      <c r="A919" s="451" t="s">
        <v>69</v>
      </c>
      <c r="B919" s="286"/>
      <c r="C919" s="288" t="s">
        <v>298</v>
      </c>
      <c r="D919" s="286"/>
      <c r="E919" s="286"/>
      <c r="F919" s="286"/>
      <c r="G919" s="286"/>
      <c r="H919" s="452">
        <v>0</v>
      </c>
      <c r="I919" s="295"/>
      <c r="J919" s="295" t="e">
        <f>SUM(J920:J922)</f>
        <v>#VALUE!</v>
      </c>
    </row>
    <row r="920" spans="1:10" s="434" customFormat="1" ht="45">
      <c r="A920" s="432"/>
      <c r="B920" s="433"/>
      <c r="C920" s="435" t="s">
        <v>1937</v>
      </c>
      <c r="D920" s="281" t="s">
        <v>1288</v>
      </c>
      <c r="E920" s="281" t="s">
        <v>1938</v>
      </c>
      <c r="F920" s="268" t="s">
        <v>49</v>
      </c>
      <c r="G920" s="268" t="s">
        <v>19</v>
      </c>
      <c r="H920" s="454">
        <v>46</v>
      </c>
      <c r="I920" s="295" t="s">
        <v>1879</v>
      </c>
      <c r="J920" s="295" t="e">
        <f t="shared" si="22"/>
        <v>#VALUE!</v>
      </c>
    </row>
    <row r="921" spans="1:10" s="434" customFormat="1">
      <c r="A921" s="432"/>
      <c r="B921" s="433"/>
      <c r="C921" s="435"/>
      <c r="D921" s="281"/>
      <c r="E921" s="281"/>
      <c r="F921" s="268"/>
      <c r="G921" s="268"/>
      <c r="H921" s="454"/>
      <c r="I921" s="295"/>
      <c r="J921" s="295">
        <f t="shared" si="22"/>
        <v>0</v>
      </c>
    </row>
    <row r="922" spans="1:10" s="434" customFormat="1">
      <c r="A922" s="432"/>
      <c r="B922" s="433"/>
      <c r="C922" s="435"/>
      <c r="D922" s="281"/>
      <c r="E922" s="281"/>
      <c r="F922" s="268"/>
      <c r="G922" s="268"/>
      <c r="H922" s="454"/>
      <c r="I922" s="295"/>
      <c r="J922" s="295">
        <f t="shared" si="22"/>
        <v>0</v>
      </c>
    </row>
    <row r="923" spans="1:10" ht="24.95" customHeight="1">
      <c r="A923" s="451" t="s">
        <v>71</v>
      </c>
      <c r="B923" s="286"/>
      <c r="C923" s="288" t="s">
        <v>302</v>
      </c>
      <c r="D923" s="286"/>
      <c r="E923" s="286"/>
      <c r="F923" s="286"/>
      <c r="G923" s="286"/>
      <c r="H923" s="452">
        <v>0</v>
      </c>
      <c r="I923" s="295"/>
      <c r="J923" s="295">
        <f>SUM(J924:J926)</f>
        <v>0</v>
      </c>
    </row>
    <row r="924" spans="1:10">
      <c r="A924" s="432"/>
      <c r="B924" s="384"/>
      <c r="C924" s="383"/>
      <c r="D924" s="383"/>
      <c r="E924" s="383"/>
      <c r="F924" s="384"/>
      <c r="G924" s="384"/>
      <c r="H924" s="452"/>
      <c r="I924" s="295"/>
      <c r="J924" s="295">
        <f t="shared" si="22"/>
        <v>0</v>
      </c>
    </row>
    <row r="925" spans="1:10">
      <c r="A925" s="432"/>
      <c r="B925" s="384"/>
      <c r="C925" s="383"/>
      <c r="D925" s="383"/>
      <c r="E925" s="383"/>
      <c r="F925" s="384"/>
      <c r="G925" s="384"/>
      <c r="H925" s="452"/>
      <c r="I925" s="295"/>
      <c r="J925" s="295"/>
    </row>
    <row r="926" spans="1:10">
      <c r="A926" s="432"/>
      <c r="B926" s="384"/>
      <c r="C926" s="383"/>
      <c r="D926" s="383"/>
      <c r="E926" s="383"/>
      <c r="F926" s="384"/>
      <c r="G926" s="384"/>
      <c r="H926" s="452"/>
      <c r="I926" s="295"/>
      <c r="J926" s="295">
        <f t="shared" si="22"/>
        <v>0</v>
      </c>
    </row>
    <row r="927" spans="1:10" ht="24.95" customHeight="1">
      <c r="A927" s="451" t="s">
        <v>73</v>
      </c>
      <c r="B927" s="286"/>
      <c r="C927" s="288" t="s">
        <v>304</v>
      </c>
      <c r="D927" s="286"/>
      <c r="E927" s="286"/>
      <c r="F927" s="286"/>
      <c r="G927" s="286"/>
      <c r="H927" s="452">
        <v>0</v>
      </c>
      <c r="I927" s="295"/>
      <c r="J927" s="295" t="e">
        <f>SUM(J928:J930)</f>
        <v>#VALUE!</v>
      </c>
    </row>
    <row r="928" spans="1:10" s="434" customFormat="1" ht="22.5">
      <c r="A928" s="432"/>
      <c r="B928" s="433"/>
      <c r="C928" s="74" t="s">
        <v>1939</v>
      </c>
      <c r="D928" s="76" t="s">
        <v>1940</v>
      </c>
      <c r="E928" s="76" t="s">
        <v>17</v>
      </c>
      <c r="F928" s="76">
        <v>8</v>
      </c>
      <c r="G928" s="76" t="s">
        <v>19</v>
      </c>
      <c r="H928" s="454">
        <v>46</v>
      </c>
      <c r="I928" s="295" t="s">
        <v>1879</v>
      </c>
      <c r="J928" s="295" t="e">
        <f t="shared" si="22"/>
        <v>#VALUE!</v>
      </c>
    </row>
    <row r="929" spans="1:10" s="434" customFormat="1">
      <c r="A929" s="432"/>
      <c r="B929" s="433"/>
      <c r="C929" s="435"/>
      <c r="D929" s="281"/>
      <c r="E929" s="281"/>
      <c r="F929" s="268"/>
      <c r="G929" s="268"/>
      <c r="H929" s="454"/>
      <c r="I929" s="295"/>
      <c r="J929" s="295">
        <f t="shared" si="22"/>
        <v>0</v>
      </c>
    </row>
    <row r="930" spans="1:10" s="434" customFormat="1">
      <c r="A930" s="432"/>
      <c r="B930" s="433"/>
      <c r="C930" s="435"/>
      <c r="D930" s="281"/>
      <c r="E930" s="281"/>
      <c r="F930" s="268"/>
      <c r="G930" s="268"/>
      <c r="H930" s="454"/>
      <c r="I930" s="295"/>
      <c r="J930" s="295">
        <f t="shared" si="22"/>
        <v>0</v>
      </c>
    </row>
    <row r="931" spans="1:10" ht="24.95" customHeight="1">
      <c r="A931" s="451" t="s">
        <v>75</v>
      </c>
      <c r="B931" s="286"/>
      <c r="C931" s="288" t="s">
        <v>308</v>
      </c>
      <c r="D931" s="286"/>
      <c r="E931" s="286"/>
      <c r="F931" s="286"/>
      <c r="G931" s="286"/>
      <c r="H931" s="452">
        <v>0</v>
      </c>
      <c r="I931" s="295"/>
      <c r="J931" s="295">
        <f>SUM(J932:J934)</f>
        <v>0</v>
      </c>
    </row>
    <row r="932" spans="1:10">
      <c r="A932" s="432"/>
      <c r="B932" s="384"/>
      <c r="C932" s="383"/>
      <c r="D932" s="383"/>
      <c r="E932" s="383"/>
      <c r="F932" s="384"/>
      <c r="G932" s="384"/>
      <c r="H932" s="452"/>
      <c r="I932" s="295"/>
      <c r="J932" s="295">
        <f t="shared" si="22"/>
        <v>0</v>
      </c>
    </row>
    <row r="933" spans="1:10">
      <c r="A933" s="432"/>
      <c r="B933" s="384"/>
      <c r="C933" s="383"/>
      <c r="D933" s="383"/>
      <c r="E933" s="383"/>
      <c r="F933" s="384"/>
      <c r="G933" s="384"/>
      <c r="H933" s="452"/>
      <c r="I933" s="295"/>
      <c r="J933" s="295"/>
    </row>
    <row r="934" spans="1:10">
      <c r="A934" s="432"/>
      <c r="B934" s="384"/>
      <c r="C934" s="383"/>
      <c r="D934" s="383"/>
      <c r="E934" s="383"/>
      <c r="F934" s="384"/>
      <c r="G934" s="384"/>
      <c r="H934" s="452"/>
      <c r="I934" s="295"/>
      <c r="J934" s="295">
        <f t="shared" ref="J934:J950" si="23">H934*I934</f>
        <v>0</v>
      </c>
    </row>
    <row r="935" spans="1:10" ht="24.95" customHeight="1">
      <c r="A935" s="451" t="s">
        <v>77</v>
      </c>
      <c r="B935" s="286"/>
      <c r="C935" s="288" t="s">
        <v>309</v>
      </c>
      <c r="D935" s="286"/>
      <c r="E935" s="286"/>
      <c r="F935" s="286"/>
      <c r="G935" s="286"/>
      <c r="H935" s="452">
        <v>0</v>
      </c>
      <c r="I935" s="295"/>
      <c r="J935" s="295" t="e">
        <f>SUM(J936:J938)</f>
        <v>#VALUE!</v>
      </c>
    </row>
    <row r="936" spans="1:10" s="434" customFormat="1" ht="33.75">
      <c r="A936" s="432"/>
      <c r="B936" s="433"/>
      <c r="C936" s="435" t="s">
        <v>1941</v>
      </c>
      <c r="D936" s="281" t="s">
        <v>1942</v>
      </c>
      <c r="E936" s="281" t="s">
        <v>1938</v>
      </c>
      <c r="F936" s="268" t="s">
        <v>49</v>
      </c>
      <c r="G936" s="268" t="s">
        <v>19</v>
      </c>
      <c r="H936" s="454">
        <v>46</v>
      </c>
      <c r="I936" s="295" t="s">
        <v>1879</v>
      </c>
      <c r="J936" s="295" t="e">
        <f t="shared" si="23"/>
        <v>#VALUE!</v>
      </c>
    </row>
    <row r="937" spans="1:10" s="434" customFormat="1">
      <c r="A937" s="432"/>
      <c r="B937" s="433"/>
      <c r="C937" s="435"/>
      <c r="D937" s="281"/>
      <c r="E937" s="281"/>
      <c r="F937" s="268"/>
      <c r="G937" s="268"/>
      <c r="H937" s="454"/>
      <c r="I937" s="295"/>
      <c r="J937" s="295">
        <f t="shared" si="23"/>
        <v>0</v>
      </c>
    </row>
    <row r="938" spans="1:10" s="434" customFormat="1">
      <c r="A938" s="432"/>
      <c r="B938" s="433"/>
      <c r="C938" s="435"/>
      <c r="D938" s="281"/>
      <c r="E938" s="281"/>
      <c r="F938" s="268"/>
      <c r="G938" s="268"/>
      <c r="H938" s="454"/>
      <c r="I938" s="295"/>
      <c r="J938" s="295">
        <f t="shared" si="23"/>
        <v>0</v>
      </c>
    </row>
    <row r="939" spans="1:10" ht="24.95" customHeight="1">
      <c r="A939" s="451" t="s">
        <v>79</v>
      </c>
      <c r="B939" s="286"/>
      <c r="C939" s="288" t="s">
        <v>312</v>
      </c>
      <c r="D939" s="286"/>
      <c r="E939" s="286"/>
      <c r="F939" s="286"/>
      <c r="G939" s="286"/>
      <c r="H939" s="452">
        <v>0</v>
      </c>
      <c r="I939" s="295"/>
      <c r="J939" s="295">
        <f>SUM(J940:J942)</f>
        <v>0</v>
      </c>
    </row>
    <row r="940" spans="1:10">
      <c r="A940" s="432"/>
      <c r="B940" s="384"/>
      <c r="C940" s="383"/>
      <c r="D940" s="383"/>
      <c r="E940" s="383"/>
      <c r="F940" s="384"/>
      <c r="G940" s="384"/>
      <c r="H940" s="452"/>
      <c r="I940" s="295"/>
      <c r="J940" s="295">
        <f t="shared" si="23"/>
        <v>0</v>
      </c>
    </row>
    <row r="941" spans="1:10">
      <c r="A941" s="432"/>
      <c r="B941" s="384"/>
      <c r="C941" s="383"/>
      <c r="D941" s="383"/>
      <c r="E941" s="383"/>
      <c r="F941" s="384"/>
      <c r="G941" s="384"/>
      <c r="H941" s="452"/>
      <c r="I941" s="295"/>
      <c r="J941" s="295"/>
    </row>
    <row r="942" spans="1:10">
      <c r="A942" s="432"/>
      <c r="B942" s="384"/>
      <c r="C942" s="383"/>
      <c r="D942" s="383"/>
      <c r="E942" s="383"/>
      <c r="F942" s="384"/>
      <c r="G942" s="384"/>
      <c r="H942" s="452"/>
      <c r="I942" s="295"/>
      <c r="J942" s="295">
        <f t="shared" si="23"/>
        <v>0</v>
      </c>
    </row>
    <row r="943" spans="1:10" ht="24.95" customHeight="1">
      <c r="A943" s="451" t="s">
        <v>81</v>
      </c>
      <c r="B943" s="286"/>
      <c r="C943" s="288" t="s">
        <v>212</v>
      </c>
      <c r="D943" s="286"/>
      <c r="E943" s="286"/>
      <c r="F943" s="286"/>
      <c r="G943" s="286"/>
      <c r="H943" s="452">
        <v>0</v>
      </c>
      <c r="I943" s="295"/>
      <c r="J943" s="295" t="e">
        <f>SUM(J944:J946)</f>
        <v>#VALUE!</v>
      </c>
    </row>
    <row r="944" spans="1:10" ht="22.5">
      <c r="A944" s="432"/>
      <c r="B944" s="384"/>
      <c r="C944" s="74" t="s">
        <v>1943</v>
      </c>
      <c r="D944" s="76" t="s">
        <v>497</v>
      </c>
      <c r="E944" s="76" t="s">
        <v>17</v>
      </c>
      <c r="F944" s="76">
        <v>8</v>
      </c>
      <c r="G944" s="76" t="s">
        <v>371</v>
      </c>
      <c r="H944" s="452">
        <v>42</v>
      </c>
      <c r="I944" s="295" t="s">
        <v>1836</v>
      </c>
      <c r="J944" s="295" t="e">
        <f t="shared" si="23"/>
        <v>#VALUE!</v>
      </c>
    </row>
    <row r="945" spans="1:10">
      <c r="A945" s="432"/>
      <c r="B945" s="384"/>
      <c r="C945" s="383"/>
      <c r="D945" s="383"/>
      <c r="E945" s="383"/>
      <c r="F945" s="384"/>
      <c r="G945" s="384"/>
      <c r="H945" s="452"/>
      <c r="I945" s="295"/>
      <c r="J945" s="295">
        <f t="shared" si="23"/>
        <v>0</v>
      </c>
    </row>
    <row r="946" spans="1:10" s="434" customFormat="1">
      <c r="A946" s="432"/>
      <c r="B946" s="433"/>
      <c r="C946" s="435"/>
      <c r="D946" s="281"/>
      <c r="E946" s="281"/>
      <c r="F946" s="268"/>
      <c r="G946" s="268"/>
      <c r="H946" s="454"/>
      <c r="I946" s="295"/>
      <c r="J946" s="295">
        <f t="shared" si="23"/>
        <v>0</v>
      </c>
    </row>
    <row r="947" spans="1:10" ht="24.95" customHeight="1">
      <c r="A947" s="451" t="s">
        <v>83</v>
      </c>
      <c r="B947" s="286"/>
      <c r="C947" s="288" t="s">
        <v>219</v>
      </c>
      <c r="D947" s="286"/>
      <c r="E947" s="286"/>
      <c r="F947" s="286"/>
      <c r="G947" s="286"/>
      <c r="H947" s="452">
        <v>0</v>
      </c>
      <c r="I947" s="295"/>
      <c r="J947" s="295">
        <f>SUM(J948:J950)</f>
        <v>0</v>
      </c>
    </row>
    <row r="948" spans="1:10">
      <c r="A948" s="432"/>
      <c r="B948" s="384"/>
      <c r="C948" s="383"/>
      <c r="D948" s="383"/>
      <c r="E948" s="383"/>
      <c r="F948" s="384"/>
      <c r="G948" s="384"/>
      <c r="H948" s="452"/>
      <c r="I948" s="295"/>
      <c r="J948" s="295">
        <f t="shared" si="23"/>
        <v>0</v>
      </c>
    </row>
    <row r="949" spans="1:10">
      <c r="A949" s="432"/>
      <c r="B949" s="384"/>
      <c r="C949" s="383"/>
      <c r="D949" s="383"/>
      <c r="E949" s="383"/>
      <c r="F949" s="384"/>
      <c r="G949" s="384"/>
      <c r="H949" s="452"/>
      <c r="I949" s="295"/>
      <c r="J949" s="295"/>
    </row>
    <row r="950" spans="1:10">
      <c r="A950" s="432"/>
      <c r="B950" s="384"/>
      <c r="C950" s="383"/>
      <c r="D950" s="383"/>
      <c r="E950" s="383"/>
      <c r="F950" s="384"/>
      <c r="G950" s="384"/>
      <c r="H950" s="452"/>
      <c r="I950" s="295"/>
      <c r="J950" s="295">
        <f t="shared" si="23"/>
        <v>0</v>
      </c>
    </row>
    <row r="951" spans="1:10" ht="24.95" customHeight="1">
      <c r="A951" s="451" t="s">
        <v>85</v>
      </c>
      <c r="B951" s="286"/>
      <c r="C951" s="288" t="s">
        <v>220</v>
      </c>
      <c r="D951" s="286"/>
      <c r="E951" s="286"/>
      <c r="F951" s="286"/>
      <c r="G951" s="286"/>
      <c r="H951" s="452">
        <v>0</v>
      </c>
      <c r="I951" s="295"/>
      <c r="J951" s="295" t="e">
        <f>SUM(J952:J954)</f>
        <v>#VALUE!</v>
      </c>
    </row>
    <row r="952" spans="1:10" s="434" customFormat="1">
      <c r="A952" s="432"/>
      <c r="B952" s="433"/>
      <c r="C952" s="414" t="s">
        <v>1944</v>
      </c>
      <c r="D952" s="415" t="s">
        <v>499</v>
      </c>
      <c r="E952" s="415" t="s">
        <v>17</v>
      </c>
      <c r="F952" s="415">
        <v>8</v>
      </c>
      <c r="G952" s="415" t="s">
        <v>19</v>
      </c>
      <c r="H952" s="454">
        <v>42</v>
      </c>
      <c r="I952" s="295" t="s">
        <v>1926</v>
      </c>
      <c r="J952" s="295" t="e">
        <f t="shared" ref="J952:J994" si="24">H952*I952</f>
        <v>#VALUE!</v>
      </c>
    </row>
    <row r="953" spans="1:10" s="434" customFormat="1">
      <c r="A953" s="432"/>
      <c r="B953" s="433"/>
      <c r="C953" s="435"/>
      <c r="D953" s="281"/>
      <c r="E953" s="281"/>
      <c r="F953" s="268"/>
      <c r="G953" s="268"/>
      <c r="H953" s="454"/>
      <c r="I953" s="295"/>
      <c r="J953" s="295">
        <f t="shared" si="24"/>
        <v>0</v>
      </c>
    </row>
    <row r="954" spans="1:10" s="434" customFormat="1">
      <c r="A954" s="432"/>
      <c r="B954" s="433"/>
      <c r="C954" s="435"/>
      <c r="D954" s="281"/>
      <c r="E954" s="281"/>
      <c r="F954" s="268"/>
      <c r="G954" s="268"/>
      <c r="H954" s="454"/>
      <c r="I954" s="295"/>
      <c r="J954" s="295">
        <f t="shared" si="24"/>
        <v>0</v>
      </c>
    </row>
    <row r="955" spans="1:10" ht="24.95" customHeight="1">
      <c r="A955" s="451" t="s">
        <v>126</v>
      </c>
      <c r="B955" s="286"/>
      <c r="C955" s="288" t="s">
        <v>227</v>
      </c>
      <c r="D955" s="286"/>
      <c r="E955" s="286"/>
      <c r="F955" s="286"/>
      <c r="G955" s="286"/>
      <c r="H955" s="452">
        <v>0</v>
      </c>
      <c r="I955" s="295"/>
      <c r="J955" s="295">
        <f>SUM(J958)</f>
        <v>0</v>
      </c>
    </row>
    <row r="956" spans="1:10" ht="12.6" customHeight="1">
      <c r="A956" s="451"/>
      <c r="B956" s="286"/>
      <c r="C956" s="288"/>
      <c r="D956" s="286"/>
      <c r="E956" s="286"/>
      <c r="F956" s="286"/>
      <c r="G956" s="286"/>
      <c r="H956" s="452"/>
      <c r="I956" s="295"/>
      <c r="J956" s="295"/>
    </row>
    <row r="957" spans="1:10" ht="11.45" customHeight="1">
      <c r="A957" s="451"/>
      <c r="B957" s="286"/>
      <c r="C957" s="288"/>
      <c r="D957" s="286"/>
      <c r="E957" s="286"/>
      <c r="F957" s="286"/>
      <c r="G957" s="286"/>
      <c r="H957" s="452"/>
      <c r="I957" s="295"/>
      <c r="J957" s="295"/>
    </row>
    <row r="958" spans="1:10" s="434" customFormat="1">
      <c r="A958" s="432"/>
      <c r="B958" s="433"/>
      <c r="C958" s="435"/>
      <c r="D958" s="281"/>
      <c r="E958" s="281"/>
      <c r="F958" s="268"/>
      <c r="G958" s="268"/>
      <c r="H958" s="454"/>
      <c r="I958" s="295"/>
      <c r="J958" s="295">
        <f t="shared" si="24"/>
        <v>0</v>
      </c>
    </row>
    <row r="959" spans="1:10" ht="24.95" customHeight="1">
      <c r="A959" s="451" t="s">
        <v>127</v>
      </c>
      <c r="B959" s="286"/>
      <c r="C959" s="288" t="s">
        <v>58</v>
      </c>
      <c r="D959" s="286"/>
      <c r="E959" s="286"/>
      <c r="F959" s="286"/>
      <c r="G959" s="286"/>
      <c r="H959" s="452">
        <v>0</v>
      </c>
      <c r="I959" s="295"/>
      <c r="J959" s="295">
        <f>SUM(J960:J962)</f>
        <v>0</v>
      </c>
    </row>
    <row r="960" spans="1:10" s="434" customFormat="1">
      <c r="A960" s="432"/>
      <c r="B960" s="433"/>
      <c r="C960" s="435"/>
      <c r="D960" s="281"/>
      <c r="E960" s="281"/>
      <c r="F960" s="268"/>
      <c r="G960" s="268"/>
      <c r="H960" s="454"/>
      <c r="I960" s="295"/>
      <c r="J960" s="295">
        <f t="shared" si="24"/>
        <v>0</v>
      </c>
    </row>
    <row r="961" spans="1:10" s="434" customFormat="1">
      <c r="A961" s="432"/>
      <c r="B961" s="433"/>
      <c r="C961" s="435"/>
      <c r="D961" s="281"/>
      <c r="E961" s="281"/>
      <c r="F961" s="268"/>
      <c r="G961" s="268"/>
      <c r="H961" s="454"/>
      <c r="I961" s="295"/>
      <c r="J961" s="295">
        <f t="shared" si="24"/>
        <v>0</v>
      </c>
    </row>
    <row r="962" spans="1:10" s="434" customFormat="1">
      <c r="A962" s="432"/>
      <c r="B962" s="433"/>
      <c r="C962" s="435"/>
      <c r="D962" s="281"/>
      <c r="E962" s="281"/>
      <c r="F962" s="268"/>
      <c r="G962" s="268"/>
      <c r="H962" s="454"/>
      <c r="I962" s="295"/>
      <c r="J962" s="295">
        <f t="shared" si="24"/>
        <v>0</v>
      </c>
    </row>
    <row r="963" spans="1:10" ht="24.95" customHeight="1">
      <c r="A963" s="451" t="s">
        <v>128</v>
      </c>
      <c r="B963" s="286"/>
      <c r="C963" s="288" t="s">
        <v>60</v>
      </c>
      <c r="D963" s="286"/>
      <c r="E963" s="286"/>
      <c r="F963" s="286"/>
      <c r="G963" s="286"/>
      <c r="H963" s="452">
        <v>0</v>
      </c>
      <c r="I963" s="295"/>
      <c r="J963" s="295" t="e">
        <f>SUM(J964:J966)</f>
        <v>#VALUE!</v>
      </c>
    </row>
    <row r="964" spans="1:10" s="434" customFormat="1" ht="12">
      <c r="A964" s="432"/>
      <c r="B964" s="433"/>
      <c r="C964" s="413" t="s">
        <v>319</v>
      </c>
      <c r="D964" s="281"/>
      <c r="E964" s="281" t="s">
        <v>63</v>
      </c>
      <c r="F964" s="268" t="s">
        <v>1927</v>
      </c>
      <c r="G964" s="294" t="s">
        <v>1041</v>
      </c>
      <c r="H964" s="454">
        <v>47</v>
      </c>
      <c r="I964" s="295" t="s">
        <v>1888</v>
      </c>
      <c r="J964" s="295" t="e">
        <f t="shared" si="24"/>
        <v>#VALUE!</v>
      </c>
    </row>
    <row r="965" spans="1:10" s="434" customFormat="1">
      <c r="A965" s="432"/>
      <c r="B965" s="433"/>
      <c r="C965" s="435" t="s">
        <v>1908</v>
      </c>
      <c r="D965" s="281"/>
      <c r="E965" s="281"/>
      <c r="F965" s="268" t="s">
        <v>364</v>
      </c>
      <c r="G965" s="268" t="s">
        <v>19</v>
      </c>
      <c r="H965" s="454">
        <v>47</v>
      </c>
      <c r="I965" s="295" t="s">
        <v>1818</v>
      </c>
      <c r="J965" s="295" t="e">
        <f t="shared" si="24"/>
        <v>#VALUE!</v>
      </c>
    </row>
    <row r="966" spans="1:10" s="434" customFormat="1">
      <c r="A966" s="432"/>
      <c r="B966" s="433"/>
      <c r="C966" s="435"/>
      <c r="D966" s="281"/>
      <c r="E966" s="281"/>
      <c r="F966" s="268"/>
      <c r="G966" s="268"/>
      <c r="H966" s="454"/>
      <c r="I966" s="295"/>
      <c r="J966" s="295">
        <f t="shared" si="24"/>
        <v>0</v>
      </c>
    </row>
    <row r="967" spans="1:10" ht="24.95" customHeight="1">
      <c r="A967" s="451" t="s">
        <v>146</v>
      </c>
      <c r="B967" s="286"/>
      <c r="C967" s="288" t="s">
        <v>230</v>
      </c>
      <c r="D967" s="286"/>
      <c r="E967" s="286"/>
      <c r="F967" s="286"/>
      <c r="G967" s="286"/>
      <c r="H967" s="452">
        <v>0</v>
      </c>
      <c r="I967" s="295"/>
      <c r="J967" s="295" t="e">
        <f>SUM(J968:J970)</f>
        <v>#VALUE!</v>
      </c>
    </row>
    <row r="968" spans="1:10" s="434" customFormat="1" ht="22.5">
      <c r="A968" s="432"/>
      <c r="B968" s="433"/>
      <c r="C968" s="435" t="s">
        <v>1945</v>
      </c>
      <c r="D968" s="281" t="s">
        <v>1946</v>
      </c>
      <c r="E968" s="281" t="s">
        <v>233</v>
      </c>
      <c r="F968" s="268" t="s">
        <v>49</v>
      </c>
      <c r="G968" s="268" t="s">
        <v>19</v>
      </c>
      <c r="H968" s="454">
        <v>46</v>
      </c>
      <c r="I968" s="295" t="s">
        <v>1889</v>
      </c>
      <c r="J968" s="295" t="e">
        <f t="shared" si="24"/>
        <v>#VALUE!</v>
      </c>
    </row>
    <row r="969" spans="1:10" s="434" customFormat="1">
      <c r="A969" s="432"/>
      <c r="B969" s="433"/>
      <c r="C969" s="435"/>
      <c r="D969" s="281"/>
      <c r="E969" s="281"/>
      <c r="F969" s="268"/>
      <c r="G969" s="268"/>
      <c r="H969" s="454"/>
      <c r="I969" s="295"/>
      <c r="J969" s="295">
        <f t="shared" si="24"/>
        <v>0</v>
      </c>
    </row>
    <row r="970" spans="1:10" s="434" customFormat="1">
      <c r="A970" s="432"/>
      <c r="B970" s="433"/>
      <c r="C970" s="435"/>
      <c r="D970" s="281"/>
      <c r="E970" s="281"/>
      <c r="F970" s="268"/>
      <c r="G970" s="268"/>
      <c r="H970" s="454"/>
      <c r="I970" s="295"/>
      <c r="J970" s="295">
        <f t="shared" si="24"/>
        <v>0</v>
      </c>
    </row>
    <row r="971" spans="1:10" ht="24.95" customHeight="1">
      <c r="A971" s="451" t="s">
        <v>175</v>
      </c>
      <c r="B971" s="286"/>
      <c r="C971" s="288" t="s">
        <v>235</v>
      </c>
      <c r="D971" s="286"/>
      <c r="E971" s="286"/>
      <c r="F971" s="286"/>
      <c r="G971" s="286"/>
      <c r="H971" s="452">
        <v>0</v>
      </c>
      <c r="I971" s="295"/>
      <c r="J971" s="295">
        <f>SUM(J972:J974)</f>
        <v>0</v>
      </c>
    </row>
    <row r="972" spans="1:10">
      <c r="A972" s="432"/>
      <c r="B972" s="384"/>
      <c r="C972" s="383"/>
      <c r="D972" s="383"/>
      <c r="E972" s="383"/>
      <c r="F972" s="384"/>
      <c r="G972" s="384"/>
      <c r="H972" s="452"/>
      <c r="I972" s="295"/>
      <c r="J972" s="295">
        <f t="shared" si="24"/>
        <v>0</v>
      </c>
    </row>
    <row r="973" spans="1:10" s="434" customFormat="1">
      <c r="A973" s="432"/>
      <c r="B973" s="433"/>
      <c r="C973" s="435"/>
      <c r="D973" s="281"/>
      <c r="E973" s="281"/>
      <c r="F973" s="268"/>
      <c r="G973" s="268"/>
      <c r="H973" s="454"/>
      <c r="I973" s="295"/>
      <c r="J973" s="295">
        <f t="shared" si="24"/>
        <v>0</v>
      </c>
    </row>
    <row r="974" spans="1:10" s="434" customFormat="1">
      <c r="A974" s="432"/>
      <c r="B974" s="433"/>
      <c r="C974" s="435"/>
      <c r="D974" s="281"/>
      <c r="E974" s="281"/>
      <c r="F974" s="268"/>
      <c r="G974" s="268"/>
      <c r="H974" s="454"/>
      <c r="I974" s="295"/>
      <c r="J974" s="295">
        <f t="shared" si="24"/>
        <v>0</v>
      </c>
    </row>
    <row r="975" spans="1:10" ht="24.95" customHeight="1">
      <c r="A975" s="451" t="s">
        <v>176</v>
      </c>
      <c r="B975" s="286"/>
      <c r="C975" s="288" t="s">
        <v>324</v>
      </c>
      <c r="D975" s="286"/>
      <c r="E975" s="286"/>
      <c r="F975" s="286"/>
      <c r="G975" s="286"/>
      <c r="H975" s="452">
        <v>0</v>
      </c>
      <c r="I975" s="295"/>
      <c r="J975" s="295">
        <f>SUM(J976:J978)</f>
        <v>0</v>
      </c>
    </row>
    <row r="976" spans="1:10">
      <c r="A976" s="432"/>
      <c r="B976" s="384"/>
      <c r="C976" s="383"/>
      <c r="D976" s="383"/>
      <c r="E976" s="383"/>
      <c r="F976" s="384"/>
      <c r="G976" s="384"/>
      <c r="H976" s="452"/>
      <c r="I976" s="295"/>
      <c r="J976" s="295">
        <f t="shared" si="24"/>
        <v>0</v>
      </c>
    </row>
    <row r="977" spans="1:10">
      <c r="A977" s="432"/>
      <c r="B977" s="384"/>
      <c r="C977" s="383"/>
      <c r="D977" s="383"/>
      <c r="E977" s="383"/>
      <c r="F977" s="384"/>
      <c r="G977" s="384"/>
      <c r="H977" s="452"/>
      <c r="I977" s="295"/>
      <c r="J977" s="295"/>
    </row>
    <row r="978" spans="1:10">
      <c r="A978" s="432"/>
      <c r="B978" s="384"/>
      <c r="C978" s="383"/>
      <c r="D978" s="383"/>
      <c r="E978" s="383"/>
      <c r="F978" s="384"/>
      <c r="G978" s="384"/>
      <c r="H978" s="452"/>
      <c r="I978" s="295"/>
      <c r="J978" s="295">
        <f t="shared" si="24"/>
        <v>0</v>
      </c>
    </row>
    <row r="979" spans="1:10" ht="24.95" customHeight="1">
      <c r="A979" s="451" t="s">
        <v>177</v>
      </c>
      <c r="B979" s="286"/>
      <c r="C979" s="288" t="s">
        <v>87</v>
      </c>
      <c r="D979" s="286"/>
      <c r="E979" s="286"/>
      <c r="F979" s="286"/>
      <c r="G979" s="286"/>
      <c r="H979" s="452">
        <v>0</v>
      </c>
      <c r="I979" s="295"/>
      <c r="J979" s="295">
        <f>SUM(J980:J982)</f>
        <v>0</v>
      </c>
    </row>
    <row r="980" spans="1:10">
      <c r="A980" s="432"/>
      <c r="B980" s="384"/>
      <c r="C980" s="383"/>
      <c r="D980" s="383"/>
      <c r="E980" s="383"/>
      <c r="F980" s="384"/>
      <c r="G980" s="384"/>
      <c r="H980" s="452"/>
      <c r="I980" s="295"/>
      <c r="J980" s="295">
        <f t="shared" si="24"/>
        <v>0</v>
      </c>
    </row>
    <row r="981" spans="1:10">
      <c r="A981" s="432"/>
      <c r="B981" s="384"/>
      <c r="C981" s="383"/>
      <c r="D981" s="383"/>
      <c r="E981" s="383"/>
      <c r="F981" s="384"/>
      <c r="G981" s="384"/>
      <c r="H981" s="452"/>
      <c r="I981" s="295"/>
      <c r="J981" s="295">
        <f t="shared" si="24"/>
        <v>0</v>
      </c>
    </row>
    <row r="982" spans="1:10" s="434" customFormat="1">
      <c r="A982" s="432"/>
      <c r="B982" s="433"/>
      <c r="C982" s="435"/>
      <c r="D982" s="281"/>
      <c r="E982" s="281"/>
      <c r="F982" s="268"/>
      <c r="G982" s="268"/>
      <c r="H982" s="454"/>
      <c r="I982" s="295"/>
      <c r="J982" s="295">
        <f t="shared" si="24"/>
        <v>0</v>
      </c>
    </row>
    <row r="983" spans="1:10" ht="24.95" customHeight="1">
      <c r="A983" s="451" t="s">
        <v>240</v>
      </c>
      <c r="B983" s="286"/>
      <c r="C983" s="288" t="s">
        <v>65</v>
      </c>
      <c r="D983" s="286"/>
      <c r="E983" s="286"/>
      <c r="F983" s="286"/>
      <c r="G983" s="286"/>
      <c r="H983" s="452">
        <v>0</v>
      </c>
      <c r="I983" s="295"/>
      <c r="J983" s="295" t="e">
        <f>SUM(J984:J986)</f>
        <v>#VALUE!</v>
      </c>
    </row>
    <row r="984" spans="1:10" s="434" customFormat="1" ht="22.5">
      <c r="A984" s="432"/>
      <c r="B984" s="433"/>
      <c r="C984" s="435" t="s">
        <v>1947</v>
      </c>
      <c r="D984" s="281"/>
      <c r="E984" s="281" t="s">
        <v>17</v>
      </c>
      <c r="F984" s="268" t="s">
        <v>49</v>
      </c>
      <c r="G984" s="268" t="s">
        <v>427</v>
      </c>
      <c r="H984" s="454">
        <v>41</v>
      </c>
      <c r="I984" s="295" t="s">
        <v>1911</v>
      </c>
      <c r="J984" s="295" t="e">
        <f t="shared" si="24"/>
        <v>#VALUE!</v>
      </c>
    </row>
    <row r="985" spans="1:10" s="434" customFormat="1">
      <c r="A985" s="432"/>
      <c r="B985" s="433"/>
      <c r="C985" s="435"/>
      <c r="D985" s="281"/>
      <c r="E985" s="281"/>
      <c r="F985" s="268"/>
      <c r="G985" s="268"/>
      <c r="H985" s="454"/>
      <c r="I985" s="295"/>
      <c r="J985" s="295"/>
    </row>
    <row r="986" spans="1:10" s="434" customFormat="1" ht="12" customHeight="1">
      <c r="A986" s="432"/>
      <c r="B986" s="433"/>
      <c r="C986" s="435"/>
      <c r="D986" s="281"/>
      <c r="E986" s="281"/>
      <c r="F986" s="268"/>
      <c r="G986" s="268"/>
      <c r="H986" s="454"/>
      <c r="I986" s="295"/>
      <c r="J986" s="295">
        <f t="shared" si="24"/>
        <v>0</v>
      </c>
    </row>
    <row r="987" spans="1:10" ht="24.95" customHeight="1">
      <c r="A987" s="451" t="s">
        <v>241</v>
      </c>
      <c r="B987" s="286"/>
      <c r="C987" s="288" t="s">
        <v>70</v>
      </c>
      <c r="D987" s="286"/>
      <c r="E987" s="286"/>
      <c r="F987" s="286"/>
      <c r="G987" s="286"/>
      <c r="H987" s="452">
        <v>0</v>
      </c>
      <c r="I987" s="295"/>
      <c r="J987" s="295">
        <f>SUM(J988:J990)</f>
        <v>0</v>
      </c>
    </row>
    <row r="988" spans="1:10" ht="10.9" customHeight="1">
      <c r="A988" s="432"/>
      <c r="B988" s="384"/>
      <c r="C988" s="383"/>
      <c r="D988" s="383"/>
      <c r="E988" s="383"/>
      <c r="F988" s="384"/>
      <c r="G988" s="384"/>
      <c r="H988" s="452"/>
      <c r="I988" s="295"/>
      <c r="J988" s="295">
        <f t="shared" si="24"/>
        <v>0</v>
      </c>
    </row>
    <row r="989" spans="1:10" ht="13.15" customHeight="1">
      <c r="A989" s="432"/>
      <c r="B989" s="384"/>
      <c r="C989" s="383"/>
      <c r="D989" s="383"/>
      <c r="E989" s="383"/>
      <c r="F989" s="384"/>
      <c r="G989" s="384"/>
      <c r="H989" s="452"/>
      <c r="I989" s="295"/>
      <c r="J989" s="295"/>
    </row>
    <row r="990" spans="1:10">
      <c r="A990" s="432"/>
      <c r="B990" s="384"/>
      <c r="C990" s="383"/>
      <c r="D990" s="383"/>
      <c r="E990" s="383"/>
      <c r="F990" s="384"/>
      <c r="G990" s="384"/>
      <c r="H990" s="452"/>
      <c r="I990" s="295"/>
      <c r="J990" s="295">
        <f t="shared" si="24"/>
        <v>0</v>
      </c>
    </row>
    <row r="991" spans="1:10" ht="24.95" customHeight="1">
      <c r="A991" s="451" t="s">
        <v>242</v>
      </c>
      <c r="B991" s="286"/>
      <c r="C991" s="288" t="s">
        <v>72</v>
      </c>
      <c r="D991" s="286"/>
      <c r="E991" s="286"/>
      <c r="F991" s="286"/>
      <c r="G991" s="286"/>
      <c r="H991" s="452">
        <v>0</v>
      </c>
      <c r="I991" s="295"/>
      <c r="J991" s="295">
        <f>SUM(J992:J994)</f>
        <v>0</v>
      </c>
    </row>
    <row r="992" spans="1:10">
      <c r="A992" s="432"/>
      <c r="B992" s="384"/>
      <c r="C992" s="383"/>
      <c r="D992" s="383"/>
      <c r="E992" s="383"/>
      <c r="F992" s="384"/>
      <c r="G992" s="384"/>
      <c r="H992" s="452"/>
      <c r="I992" s="295"/>
      <c r="J992" s="295">
        <f t="shared" si="24"/>
        <v>0</v>
      </c>
    </row>
    <row r="993" spans="1:10">
      <c r="A993" s="432"/>
      <c r="B993" s="384"/>
      <c r="C993" s="383"/>
      <c r="D993" s="383"/>
      <c r="E993" s="383"/>
      <c r="F993" s="384"/>
      <c r="G993" s="384"/>
      <c r="H993" s="452"/>
      <c r="I993" s="295"/>
      <c r="J993" s="295">
        <f t="shared" si="24"/>
        <v>0</v>
      </c>
    </row>
    <row r="994" spans="1:10" s="434" customFormat="1">
      <c r="A994" s="432"/>
      <c r="B994" s="384"/>
      <c r="C994" s="281"/>
      <c r="D994" s="281"/>
      <c r="E994" s="281"/>
      <c r="F994" s="268"/>
      <c r="G994" s="268"/>
      <c r="H994" s="454"/>
      <c r="I994" s="295"/>
      <c r="J994" s="295">
        <f t="shared" si="24"/>
        <v>0</v>
      </c>
    </row>
    <row r="995" spans="1:10" ht="24.95" customHeight="1">
      <c r="A995" s="451" t="s">
        <v>243</v>
      </c>
      <c r="B995" s="286"/>
      <c r="C995" s="288" t="s">
        <v>74</v>
      </c>
      <c r="D995" s="286"/>
      <c r="E995" s="286"/>
      <c r="F995" s="286"/>
      <c r="G995" s="286"/>
      <c r="H995" s="452">
        <v>0</v>
      </c>
      <c r="I995" s="295"/>
      <c r="J995" s="295">
        <f>SUM(J996:J998)</f>
        <v>0</v>
      </c>
    </row>
    <row r="996" spans="1:10" s="434" customFormat="1">
      <c r="A996" s="432"/>
      <c r="B996" s="433"/>
      <c r="C996" s="435"/>
      <c r="D996" s="281"/>
      <c r="E996" s="281"/>
      <c r="F996" s="268"/>
      <c r="G996" s="268"/>
      <c r="H996" s="454"/>
      <c r="I996" s="295"/>
      <c r="J996" s="295">
        <f t="shared" ref="J996:J1018" si="25">H996*I996</f>
        <v>0</v>
      </c>
    </row>
    <row r="997" spans="1:10" s="434" customFormat="1" ht="12" customHeight="1">
      <c r="A997" s="432"/>
      <c r="B997" s="433"/>
      <c r="C997" s="435"/>
      <c r="D997" s="281"/>
      <c r="E997" s="281"/>
      <c r="F997" s="268"/>
      <c r="G997" s="268"/>
      <c r="H997" s="454"/>
      <c r="I997" s="295"/>
      <c r="J997" s="295">
        <f t="shared" si="25"/>
        <v>0</v>
      </c>
    </row>
    <row r="998" spans="1:10" s="434" customFormat="1" ht="12" customHeight="1">
      <c r="A998" s="432"/>
      <c r="B998" s="433"/>
      <c r="C998" s="435"/>
      <c r="D998" s="281"/>
      <c r="E998" s="281"/>
      <c r="F998" s="268"/>
      <c r="G998" s="268"/>
      <c r="H998" s="454"/>
      <c r="I998" s="295"/>
      <c r="J998" s="295">
        <f t="shared" si="25"/>
        <v>0</v>
      </c>
    </row>
    <row r="999" spans="1:10" ht="24.95" customHeight="1">
      <c r="A999" s="451" t="s">
        <v>244</v>
      </c>
      <c r="B999" s="286"/>
      <c r="C999" s="288" t="s">
        <v>76</v>
      </c>
      <c r="D999" s="286"/>
      <c r="E999" s="286"/>
      <c r="F999" s="286"/>
      <c r="G999" s="286"/>
      <c r="H999" s="452">
        <v>0</v>
      </c>
      <c r="I999" s="295"/>
      <c r="J999" s="295">
        <f>SUM(J1000:J1002)</f>
        <v>0</v>
      </c>
    </row>
    <row r="1000" spans="1:10">
      <c r="A1000" s="432"/>
      <c r="B1000" s="384"/>
      <c r="C1000" s="383"/>
      <c r="D1000" s="383"/>
      <c r="E1000" s="383"/>
      <c r="F1000" s="384"/>
      <c r="G1000" s="384"/>
      <c r="H1000" s="452"/>
      <c r="I1000" s="295"/>
      <c r="J1000" s="295">
        <f t="shared" si="25"/>
        <v>0</v>
      </c>
    </row>
    <row r="1001" spans="1:10">
      <c r="A1001" s="432"/>
      <c r="B1001" s="384"/>
      <c r="C1001" s="383"/>
      <c r="D1001" s="383"/>
      <c r="E1001" s="383"/>
      <c r="F1001" s="384"/>
      <c r="G1001" s="384"/>
      <c r="H1001" s="452"/>
      <c r="I1001" s="295"/>
      <c r="J1001" s="295"/>
    </row>
    <row r="1002" spans="1:10">
      <c r="A1002" s="432"/>
      <c r="B1002" s="384"/>
      <c r="C1002" s="383"/>
      <c r="D1002" s="383"/>
      <c r="E1002" s="383"/>
      <c r="F1002" s="384"/>
      <c r="G1002" s="384"/>
      <c r="H1002" s="452"/>
      <c r="I1002" s="295"/>
      <c r="J1002" s="295">
        <f t="shared" si="25"/>
        <v>0</v>
      </c>
    </row>
    <row r="1003" spans="1:10" ht="24.95" customHeight="1">
      <c r="A1003" s="451" t="s">
        <v>245</v>
      </c>
      <c r="B1003" s="286"/>
      <c r="C1003" s="288" t="s">
        <v>78</v>
      </c>
      <c r="D1003" s="286"/>
      <c r="E1003" s="286"/>
      <c r="F1003" s="286"/>
      <c r="G1003" s="286"/>
      <c r="H1003" s="452">
        <v>0</v>
      </c>
      <c r="I1003" s="295"/>
      <c r="J1003" s="295">
        <f>SUM(J1004:J1006)</f>
        <v>0</v>
      </c>
    </row>
    <row r="1004" spans="1:10" ht="11.45" customHeight="1">
      <c r="A1004" s="432"/>
      <c r="B1004" s="384"/>
      <c r="C1004" s="383"/>
      <c r="D1004" s="383"/>
      <c r="E1004" s="383"/>
      <c r="F1004" s="384"/>
      <c r="G1004" s="384"/>
      <c r="H1004" s="452"/>
      <c r="I1004" s="295"/>
      <c r="J1004" s="295">
        <f t="shared" si="25"/>
        <v>0</v>
      </c>
    </row>
    <row r="1005" spans="1:10">
      <c r="A1005" s="432"/>
      <c r="B1005" s="384"/>
      <c r="C1005" s="383"/>
      <c r="D1005" s="383"/>
      <c r="E1005" s="383"/>
      <c r="F1005" s="384"/>
      <c r="G1005" s="384"/>
      <c r="H1005" s="452"/>
      <c r="I1005" s="295"/>
      <c r="J1005" s="295">
        <f t="shared" si="25"/>
        <v>0</v>
      </c>
    </row>
    <row r="1006" spans="1:10" s="434" customFormat="1">
      <c r="A1006" s="432"/>
      <c r="B1006" s="433"/>
      <c r="C1006" s="281"/>
      <c r="D1006" s="435"/>
      <c r="E1006" s="281"/>
      <c r="F1006" s="268"/>
      <c r="G1006" s="268"/>
      <c r="H1006" s="454"/>
      <c r="I1006" s="295"/>
      <c r="J1006" s="295">
        <f t="shared" si="25"/>
        <v>0</v>
      </c>
    </row>
    <row r="1007" spans="1:10" ht="24.95" customHeight="1">
      <c r="A1007" s="451" t="s">
        <v>246</v>
      </c>
      <c r="B1007" s="286"/>
      <c r="C1007" s="288" t="s">
        <v>82</v>
      </c>
      <c r="D1007" s="286"/>
      <c r="E1007" s="286"/>
      <c r="F1007" s="286"/>
      <c r="G1007" s="286"/>
      <c r="H1007" s="452">
        <v>0</v>
      </c>
      <c r="I1007" s="295"/>
      <c r="J1007" s="295">
        <f>SUM(J1008:J1010)</f>
        <v>0</v>
      </c>
    </row>
    <row r="1008" spans="1:10">
      <c r="A1008" s="432"/>
      <c r="B1008" s="384"/>
      <c r="C1008" s="383"/>
      <c r="D1008" s="383"/>
      <c r="E1008" s="383"/>
      <c r="F1008" s="384"/>
      <c r="G1008" s="384"/>
      <c r="H1008" s="452"/>
      <c r="I1008" s="295"/>
      <c r="J1008" s="295">
        <f t="shared" si="25"/>
        <v>0</v>
      </c>
    </row>
    <row r="1009" spans="1:10" s="434" customFormat="1">
      <c r="A1009" s="432"/>
      <c r="B1009" s="433"/>
      <c r="C1009" s="435"/>
      <c r="D1009" s="281"/>
      <c r="E1009" s="281"/>
      <c r="F1009" s="268"/>
      <c r="G1009" s="268"/>
      <c r="H1009" s="454"/>
      <c r="I1009" s="295"/>
      <c r="J1009" s="295">
        <f t="shared" si="25"/>
        <v>0</v>
      </c>
    </row>
    <row r="1010" spans="1:10" s="434" customFormat="1">
      <c r="A1010" s="432"/>
      <c r="B1010" s="433"/>
      <c r="C1010" s="435"/>
      <c r="D1010" s="281"/>
      <c r="E1010" s="281"/>
      <c r="F1010" s="268"/>
      <c r="G1010" s="268"/>
      <c r="H1010" s="454"/>
      <c r="I1010" s="295"/>
      <c r="J1010" s="295">
        <f t="shared" si="25"/>
        <v>0</v>
      </c>
    </row>
    <row r="1011" spans="1:10" ht="24.95" customHeight="1">
      <c r="A1011" s="451" t="s">
        <v>329</v>
      </c>
      <c r="B1011" s="286"/>
      <c r="C1011" s="288" t="s">
        <v>84</v>
      </c>
      <c r="D1011" s="286"/>
      <c r="E1011" s="286"/>
      <c r="F1011" s="286"/>
      <c r="G1011" s="286"/>
      <c r="H1011" s="452">
        <v>0</v>
      </c>
      <c r="I1011" s="295"/>
      <c r="J1011" s="295">
        <f>SUM(J1012:J1014)</f>
        <v>0</v>
      </c>
    </row>
    <row r="1012" spans="1:10">
      <c r="A1012" s="432"/>
      <c r="B1012" s="384"/>
      <c r="C1012" s="383"/>
      <c r="D1012" s="383"/>
      <c r="E1012" s="383"/>
      <c r="F1012" s="384"/>
      <c r="G1012" s="384"/>
      <c r="H1012" s="452"/>
      <c r="I1012" s="295"/>
      <c r="J1012" s="295">
        <f t="shared" si="25"/>
        <v>0</v>
      </c>
    </row>
    <row r="1013" spans="1:10">
      <c r="A1013" s="432"/>
      <c r="B1013" s="384"/>
      <c r="C1013" s="383"/>
      <c r="D1013" s="383"/>
      <c r="E1013" s="383"/>
      <c r="F1013" s="384"/>
      <c r="G1013" s="384"/>
      <c r="H1013" s="452"/>
      <c r="I1013" s="295"/>
      <c r="J1013" s="295">
        <f t="shared" si="25"/>
        <v>0</v>
      </c>
    </row>
    <row r="1014" spans="1:10">
      <c r="A1014" s="432"/>
      <c r="B1014" s="384"/>
      <c r="C1014" s="383"/>
      <c r="D1014" s="383"/>
      <c r="E1014" s="383"/>
      <c r="F1014" s="384"/>
      <c r="G1014" s="384"/>
      <c r="H1014" s="452"/>
      <c r="I1014" s="295"/>
      <c r="J1014" s="295">
        <f t="shared" si="25"/>
        <v>0</v>
      </c>
    </row>
    <row r="1015" spans="1:10" ht="24.95" customHeight="1">
      <c r="A1015" s="451" t="s">
        <v>330</v>
      </c>
      <c r="B1015" s="286"/>
      <c r="C1015" s="288" t="s">
        <v>86</v>
      </c>
      <c r="D1015" s="286"/>
      <c r="E1015" s="286"/>
      <c r="F1015" s="286"/>
      <c r="G1015" s="286"/>
      <c r="H1015" s="452"/>
      <c r="I1015" s="295"/>
      <c r="J1015" s="295">
        <f>SUM(J1016:J1018)</f>
        <v>0</v>
      </c>
    </row>
    <row r="1016" spans="1:10">
      <c r="A1016" s="432"/>
      <c r="B1016" s="384"/>
      <c r="C1016" s="383"/>
      <c r="D1016" s="383"/>
      <c r="E1016" s="383"/>
      <c r="F1016" s="384"/>
      <c r="G1016" s="384"/>
      <c r="H1016" s="452"/>
      <c r="I1016" s="295"/>
      <c r="J1016" s="295">
        <f t="shared" si="25"/>
        <v>0</v>
      </c>
    </row>
    <row r="1017" spans="1:10">
      <c r="A1017" s="432"/>
      <c r="B1017" s="384"/>
      <c r="C1017" s="383"/>
      <c r="D1017" s="383"/>
      <c r="E1017" s="383"/>
      <c r="F1017" s="384"/>
      <c r="G1017" s="384"/>
      <c r="H1017" s="452"/>
      <c r="I1017" s="295"/>
      <c r="J1017" s="295">
        <f t="shared" si="25"/>
        <v>0</v>
      </c>
    </row>
    <row r="1018" spans="1:10" s="434" customFormat="1" ht="10.9" customHeight="1">
      <c r="A1018" s="432"/>
      <c r="B1018" s="433"/>
      <c r="C1018" s="435"/>
      <c r="D1018" s="281"/>
      <c r="E1018" s="281"/>
      <c r="F1018" s="268"/>
      <c r="G1018" s="268"/>
      <c r="H1018" s="454"/>
      <c r="I1018" s="295"/>
      <c r="J1018" s="295">
        <f t="shared" si="25"/>
        <v>0</v>
      </c>
    </row>
    <row r="1019" spans="1:10" s="434" customFormat="1" ht="15.75">
      <c r="A1019" s="460" t="s">
        <v>91</v>
      </c>
      <c r="B1019" s="461"/>
      <c r="C1019" s="462"/>
      <c r="D1019" s="463"/>
      <c r="E1019" s="463"/>
      <c r="F1019" s="464"/>
      <c r="G1019" s="464"/>
      <c r="H1019" s="465"/>
      <c r="I1019" s="466"/>
      <c r="J1019" s="466"/>
    </row>
    <row r="1020" spans="1:10" ht="39" customHeight="1">
      <c r="A1020" s="488"/>
      <c r="B1020" s="489"/>
      <c r="C1020" s="490"/>
      <c r="D1020" s="490"/>
      <c r="E1020" s="490"/>
      <c r="F1020" s="490"/>
      <c r="G1020" s="490"/>
      <c r="H1020" s="452"/>
      <c r="I1020" s="387" t="s">
        <v>365</v>
      </c>
      <c r="J1020" s="491"/>
    </row>
    <row r="1021" spans="1:10" ht="27" customHeight="1">
      <c r="A1021" s="488"/>
      <c r="B1021" s="489"/>
      <c r="C1021" s="490"/>
      <c r="D1021" s="490"/>
      <c r="E1021" s="490"/>
      <c r="F1021" s="490"/>
      <c r="G1021" s="490"/>
      <c r="H1021" s="452"/>
      <c r="I1021" s="387" t="s">
        <v>366</v>
      </c>
      <c r="J1021" s="295"/>
    </row>
    <row r="1022" spans="1:10" ht="36" customHeight="1">
      <c r="A1022" s="488"/>
      <c r="B1022" s="489"/>
      <c r="C1022" s="490"/>
      <c r="D1022" s="490"/>
      <c r="E1022" s="490"/>
      <c r="F1022" s="490"/>
      <c r="G1022" s="490"/>
      <c r="H1022" s="452"/>
      <c r="I1022" s="387" t="s">
        <v>367</v>
      </c>
      <c r="J1022" s="295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8C5A8-556C-486F-A87E-EA6D28E4DEAE}">
  <sheetPr>
    <pageSetUpPr fitToPage="1"/>
  </sheetPr>
  <dimension ref="A1:J1027"/>
  <sheetViews>
    <sheetView showGridLines="0" topLeftCell="A85" zoomScale="115" zoomScaleNormal="115" zoomScaleSheetLayoutView="100" workbookViewId="0">
      <selection activeCell="J196" sqref="J196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1948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9447.840000000002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964.71</v>
      </c>
    </row>
    <row r="6" spans="1:10" s="2" customFormat="1" ht="33.75">
      <c r="A6" s="11"/>
      <c r="B6" s="12"/>
      <c r="C6" s="17" t="s">
        <v>825</v>
      </c>
      <c r="D6" s="17" t="s">
        <v>826</v>
      </c>
      <c r="E6" s="17" t="s">
        <v>17</v>
      </c>
      <c r="F6" s="17">
        <v>1</v>
      </c>
      <c r="G6" s="17" t="s">
        <v>38</v>
      </c>
      <c r="H6" s="16">
        <v>81</v>
      </c>
      <c r="I6" s="28">
        <v>9.0500000000000007</v>
      </c>
      <c r="J6" s="28">
        <f>H6*I6</f>
        <v>733.05000000000007</v>
      </c>
    </row>
    <row r="7" spans="1:10" s="2" customFormat="1" ht="22.5">
      <c r="A7" s="11"/>
      <c r="B7" s="12"/>
      <c r="C7" s="17" t="s">
        <v>1949</v>
      </c>
      <c r="D7" s="17" t="s">
        <v>1412</v>
      </c>
      <c r="E7" s="17" t="s">
        <v>1950</v>
      </c>
      <c r="F7" s="17">
        <v>1</v>
      </c>
      <c r="G7" s="17" t="s">
        <v>38</v>
      </c>
      <c r="H7" s="16">
        <v>81</v>
      </c>
      <c r="I7" s="28">
        <v>2.86</v>
      </c>
      <c r="J7" s="28">
        <f t="shared" ref="J7:J8" si="0">H7*I7</f>
        <v>231.66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28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925.82999999999993</v>
      </c>
    </row>
    <row r="14" spans="1:10" s="2" customFormat="1" ht="22.5">
      <c r="A14" s="11"/>
      <c r="B14" s="12"/>
      <c r="C14" s="17" t="s">
        <v>1951</v>
      </c>
      <c r="D14" s="17" t="s">
        <v>1952</v>
      </c>
      <c r="E14" s="17" t="s">
        <v>17</v>
      </c>
      <c r="F14" s="17">
        <v>1</v>
      </c>
      <c r="G14" s="17" t="s">
        <v>38</v>
      </c>
      <c r="H14" s="16">
        <v>81</v>
      </c>
      <c r="I14" s="28">
        <v>11.43</v>
      </c>
      <c r="J14" s="28">
        <f>H14*I14</f>
        <v>925.82999999999993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733.05000000000007</v>
      </c>
    </row>
    <row r="30" spans="1:10" s="2" customFormat="1" ht="22.5">
      <c r="A30" s="11"/>
      <c r="B30" s="12"/>
      <c r="C30" s="13" t="s">
        <v>837</v>
      </c>
      <c r="D30" s="13" t="s">
        <v>413</v>
      </c>
      <c r="E30" s="13" t="s">
        <v>17</v>
      </c>
      <c r="F30" s="13">
        <v>1</v>
      </c>
      <c r="G30" s="13" t="s">
        <v>1953</v>
      </c>
      <c r="H30" s="165">
        <v>81</v>
      </c>
      <c r="I30" s="28">
        <v>9.0500000000000007</v>
      </c>
      <c r="J30" s="28">
        <f t="shared" si="2"/>
        <v>733.05000000000007</v>
      </c>
    </row>
    <row r="31" spans="1:10" s="2" customFormat="1">
      <c r="A31" s="11"/>
      <c r="B31" s="12"/>
      <c r="C31" s="13"/>
      <c r="D31" s="14"/>
      <c r="E31" s="14"/>
      <c r="F31" s="15"/>
      <c r="G31" s="15"/>
      <c r="H31" s="24"/>
      <c r="I31" s="28"/>
      <c r="J31" s="28">
        <f t="shared" si="2"/>
        <v>0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1466.1000000000001</v>
      </c>
    </row>
    <row r="38" spans="1:10" s="2" customFormat="1" ht="45">
      <c r="A38" s="11"/>
      <c r="B38" s="12"/>
      <c r="C38" s="17" t="s">
        <v>1954</v>
      </c>
      <c r="D38" s="17" t="s">
        <v>1955</v>
      </c>
      <c r="E38" s="17" t="s">
        <v>907</v>
      </c>
      <c r="F38" s="17">
        <v>1</v>
      </c>
      <c r="G38" s="15" t="s">
        <v>234</v>
      </c>
      <c r="H38" s="16">
        <v>81</v>
      </c>
      <c r="I38" s="28">
        <v>18.100000000000001</v>
      </c>
      <c r="J38" s="28">
        <f t="shared" si="2"/>
        <v>1466.1000000000001</v>
      </c>
    </row>
    <row r="39" spans="1:10" s="2" customFormat="1">
      <c r="A39" s="11"/>
      <c r="B39" s="12"/>
      <c r="C39" s="13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3586.6800000000003</v>
      </c>
    </row>
    <row r="50" spans="1:10" s="2" customFormat="1" ht="22.5">
      <c r="A50" s="11"/>
      <c r="B50" s="12"/>
      <c r="C50" s="13" t="s">
        <v>61</v>
      </c>
      <c r="D50" s="13" t="s">
        <v>124</v>
      </c>
      <c r="E50" s="13" t="s">
        <v>628</v>
      </c>
      <c r="F50" s="13">
        <v>1</v>
      </c>
      <c r="G50" s="13" t="s">
        <v>19</v>
      </c>
      <c r="H50" s="165">
        <v>81</v>
      </c>
      <c r="I50" s="28">
        <v>11.9</v>
      </c>
      <c r="J50" s="28">
        <f t="shared" si="2"/>
        <v>963.9</v>
      </c>
    </row>
    <row r="51" spans="1:10" s="2" customFormat="1" ht="22.5">
      <c r="A51" s="11"/>
      <c r="B51" s="12"/>
      <c r="C51" s="13" t="s">
        <v>1956</v>
      </c>
      <c r="D51" s="13" t="s">
        <v>124</v>
      </c>
      <c r="E51" s="13" t="s">
        <v>1885</v>
      </c>
      <c r="F51" s="13">
        <v>1</v>
      </c>
      <c r="G51" s="13" t="s">
        <v>19</v>
      </c>
      <c r="H51" s="165">
        <v>81</v>
      </c>
      <c r="I51" s="28">
        <v>32.380000000000003</v>
      </c>
      <c r="J51" s="28">
        <f t="shared" si="2"/>
        <v>2622.78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678.78000000000009</v>
      </c>
    </row>
    <row r="54" spans="1:10" s="2" customFormat="1" ht="33.75">
      <c r="A54" s="11"/>
      <c r="B54" s="12"/>
      <c r="C54" s="13" t="s">
        <v>968</v>
      </c>
      <c r="D54" s="13" t="s">
        <v>67</v>
      </c>
      <c r="E54" s="13" t="s">
        <v>17</v>
      </c>
      <c r="F54" s="13">
        <v>1</v>
      </c>
      <c r="G54" s="13" t="s">
        <v>68</v>
      </c>
      <c r="H54" s="24">
        <v>81</v>
      </c>
      <c r="I54" s="28">
        <v>8.3800000000000008</v>
      </c>
      <c r="J54" s="28">
        <f t="shared" si="2"/>
        <v>678.78000000000009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87</v>
      </c>
      <c r="D57" s="10"/>
      <c r="E57" s="10"/>
      <c r="F57" s="10"/>
      <c r="G57" s="10"/>
      <c r="H57" s="23">
        <v>0</v>
      </c>
      <c r="I57" s="28"/>
      <c r="J57" s="39">
        <f>SUM(J58:J60)</f>
        <v>1092.69</v>
      </c>
    </row>
    <row r="58" spans="1:10" ht="22.5">
      <c r="A58" s="11"/>
      <c r="B58" s="16"/>
      <c r="C58" s="13" t="s">
        <v>1957</v>
      </c>
      <c r="D58" s="13" t="s">
        <v>1958</v>
      </c>
      <c r="E58" s="13" t="s">
        <v>17</v>
      </c>
      <c r="F58" s="13">
        <v>1</v>
      </c>
      <c r="G58" s="13" t="s">
        <v>1959</v>
      </c>
      <c r="H58" s="23">
        <v>81</v>
      </c>
      <c r="I58" s="28">
        <v>13.49</v>
      </c>
      <c r="J58" s="28">
        <f t="shared" si="2"/>
        <v>1092.69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>
        <f>J99+J111+J131+J135+J139+J151+J155+J159</f>
        <v>7554.3500000000013</v>
      </c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0</v>
      </c>
    </row>
    <row r="96" spans="1:10" s="2" customFormat="1">
      <c r="A96" s="11"/>
      <c r="B96" s="12"/>
      <c r="C96" s="13"/>
      <c r="D96" s="14"/>
      <c r="E96" s="14"/>
      <c r="F96" s="15"/>
      <c r="G96" s="15"/>
      <c r="H96" s="24"/>
      <c r="I96" s="28"/>
      <c r="J96" s="28">
        <f t="shared" si="3"/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828.81999999999994</v>
      </c>
    </row>
    <row r="100" spans="1:10" s="2" customFormat="1" ht="22.5">
      <c r="A100" s="11"/>
      <c r="B100" s="12"/>
      <c r="C100" s="13" t="s">
        <v>1960</v>
      </c>
      <c r="D100" s="13" t="s">
        <v>1961</v>
      </c>
      <c r="E100" s="13" t="s">
        <v>124</v>
      </c>
      <c r="F100" s="13">
        <v>2</v>
      </c>
      <c r="G100" s="15" t="s">
        <v>234</v>
      </c>
      <c r="H100" s="165">
        <v>58</v>
      </c>
      <c r="I100" s="28">
        <v>11.43</v>
      </c>
      <c r="J100" s="28">
        <f t="shared" si="3"/>
        <v>662.93999999999994</v>
      </c>
    </row>
    <row r="101" spans="1:10" s="2" customFormat="1" ht="22.5">
      <c r="A101" s="11"/>
      <c r="B101" s="12"/>
      <c r="C101" s="13" t="s">
        <v>1962</v>
      </c>
      <c r="D101" s="13" t="s">
        <v>1963</v>
      </c>
      <c r="E101" s="13" t="s">
        <v>124</v>
      </c>
      <c r="F101" s="13">
        <v>2</v>
      </c>
      <c r="G101" s="15" t="s">
        <v>234</v>
      </c>
      <c r="H101" s="165">
        <v>58</v>
      </c>
      <c r="I101" s="28">
        <v>2.86</v>
      </c>
      <c r="J101" s="28">
        <f t="shared" si="3"/>
        <v>165.88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718.04000000000008</v>
      </c>
    </row>
    <row r="112" spans="1:10" s="2" customFormat="1" ht="22.5">
      <c r="A112" s="11"/>
      <c r="B112" s="12"/>
      <c r="C112" s="17" t="s">
        <v>1964</v>
      </c>
      <c r="D112" s="17" t="s">
        <v>1185</v>
      </c>
      <c r="E112" s="17" t="s">
        <v>17</v>
      </c>
      <c r="F112" s="17">
        <v>2</v>
      </c>
      <c r="G112" s="17" t="s">
        <v>234</v>
      </c>
      <c r="H112" s="24">
        <v>58</v>
      </c>
      <c r="I112" s="28">
        <v>12.38</v>
      </c>
      <c r="J112" s="28">
        <f t="shared" si="3"/>
        <v>718.04000000000008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1220.96</v>
      </c>
    </row>
    <row r="132" spans="1:10" s="2" customFormat="1" ht="22.5">
      <c r="A132" s="11"/>
      <c r="B132" s="12"/>
      <c r="C132" s="17" t="s">
        <v>1965</v>
      </c>
      <c r="D132" s="17" t="s">
        <v>1966</v>
      </c>
      <c r="E132" s="17" t="s">
        <v>17</v>
      </c>
      <c r="F132" s="17">
        <v>2</v>
      </c>
      <c r="G132" s="15" t="s">
        <v>234</v>
      </c>
      <c r="H132" s="16">
        <v>58</v>
      </c>
      <c r="I132" s="28">
        <v>11.43</v>
      </c>
      <c r="J132" s="28">
        <f t="shared" si="4"/>
        <v>662.93999999999994</v>
      </c>
    </row>
    <row r="133" spans="1:10" s="2" customFormat="1" ht="33.75" customHeight="1">
      <c r="A133" s="11"/>
      <c r="B133" s="12"/>
      <c r="C133" s="17" t="s">
        <v>1967</v>
      </c>
      <c r="D133" s="17" t="s">
        <v>1966</v>
      </c>
      <c r="E133" s="17" t="s">
        <v>1968</v>
      </c>
      <c r="F133" s="17">
        <v>2</v>
      </c>
      <c r="G133" s="15" t="s">
        <v>234</v>
      </c>
      <c r="H133" s="16">
        <v>58</v>
      </c>
      <c r="I133" s="28">
        <v>8.57</v>
      </c>
      <c r="J133" s="28">
        <f t="shared" si="4"/>
        <v>497.06</v>
      </c>
    </row>
    <row r="134" spans="1:10" s="2" customFormat="1" ht="22.5">
      <c r="A134" s="11"/>
      <c r="B134" s="12"/>
      <c r="C134" s="17" t="s">
        <v>1969</v>
      </c>
      <c r="D134" s="17" t="s">
        <v>1970</v>
      </c>
      <c r="E134" s="17" t="s">
        <v>48</v>
      </c>
      <c r="F134" s="17">
        <v>2</v>
      </c>
      <c r="G134" s="15" t="s">
        <v>234</v>
      </c>
      <c r="H134" s="16">
        <v>8</v>
      </c>
      <c r="I134" s="28">
        <v>7.62</v>
      </c>
      <c r="J134" s="28">
        <f t="shared" si="4"/>
        <v>60.96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4.76</v>
      </c>
    </row>
    <row r="136" spans="1:10">
      <c r="A136" s="11"/>
      <c r="B136" s="16"/>
      <c r="C136" s="17" t="s">
        <v>1971</v>
      </c>
      <c r="D136" s="17" t="s">
        <v>1972</v>
      </c>
      <c r="E136" s="17" t="s">
        <v>1968</v>
      </c>
      <c r="F136" s="16">
        <v>2</v>
      </c>
      <c r="G136" s="16" t="s">
        <v>1973</v>
      </c>
      <c r="H136" s="23">
        <v>1</v>
      </c>
      <c r="I136" s="28">
        <v>4.76</v>
      </c>
      <c r="J136" s="28">
        <f t="shared" si="4"/>
        <v>4.76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1031.7</v>
      </c>
    </row>
    <row r="140" spans="1:10" s="2" customFormat="1" ht="22.5">
      <c r="A140" s="11"/>
      <c r="B140" s="12"/>
      <c r="C140" s="17" t="s">
        <v>1974</v>
      </c>
      <c r="D140" s="17" t="s">
        <v>1955</v>
      </c>
      <c r="E140" s="17" t="s">
        <v>17</v>
      </c>
      <c r="F140" s="17">
        <v>2</v>
      </c>
      <c r="G140" s="17" t="s">
        <v>234</v>
      </c>
      <c r="H140" s="16">
        <v>57</v>
      </c>
      <c r="I140" s="28">
        <v>18.100000000000001</v>
      </c>
      <c r="J140" s="28">
        <f t="shared" si="4"/>
        <v>1031.7</v>
      </c>
    </row>
    <row r="141" spans="1:10" s="2" customFormat="1">
      <c r="A141" s="11"/>
      <c r="B141" s="12"/>
      <c r="C141" s="13"/>
      <c r="D141" s="14"/>
      <c r="E141" s="14"/>
      <c r="F141" s="15"/>
      <c r="G141" s="15"/>
      <c r="H141" s="24"/>
      <c r="I141" s="28"/>
      <c r="J141" s="28">
        <f t="shared" si="4"/>
        <v>0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2503.4800000000005</v>
      </c>
    </row>
    <row r="152" spans="1:10" s="2" customFormat="1" ht="22.5">
      <c r="A152" s="11"/>
      <c r="B152" s="12"/>
      <c r="C152" s="13" t="s">
        <v>843</v>
      </c>
      <c r="D152" s="13" t="s">
        <v>124</v>
      </c>
      <c r="E152" s="13" t="s">
        <v>171</v>
      </c>
      <c r="F152" s="15" t="s">
        <v>1815</v>
      </c>
      <c r="G152" s="17" t="s">
        <v>38</v>
      </c>
      <c r="H152" s="24">
        <v>39</v>
      </c>
      <c r="I152" s="28">
        <v>11.9</v>
      </c>
      <c r="J152" s="28">
        <f t="shared" ref="J152:J194" si="5">H152*I152</f>
        <v>464.1</v>
      </c>
    </row>
    <row r="153" spans="1:10" s="2" customFormat="1" ht="22.5">
      <c r="A153" s="11"/>
      <c r="B153" s="12"/>
      <c r="C153" s="13" t="s">
        <v>61</v>
      </c>
      <c r="D153" s="13" t="s">
        <v>124</v>
      </c>
      <c r="E153" s="13" t="s">
        <v>63</v>
      </c>
      <c r="F153" s="13">
        <v>2</v>
      </c>
      <c r="G153" s="13" t="s">
        <v>19</v>
      </c>
      <c r="H153" s="165">
        <v>19</v>
      </c>
      <c r="I153" s="28">
        <v>11.9</v>
      </c>
      <c r="J153" s="28">
        <f t="shared" si="5"/>
        <v>226.1</v>
      </c>
    </row>
    <row r="154" spans="1:10" s="2" customFormat="1">
      <c r="A154" s="11"/>
      <c r="B154" s="12"/>
      <c r="C154" s="13" t="s">
        <v>1885</v>
      </c>
      <c r="D154" s="13" t="s">
        <v>124</v>
      </c>
      <c r="E154" s="13" t="s">
        <v>1841</v>
      </c>
      <c r="F154" s="13">
        <v>2</v>
      </c>
      <c r="G154" s="13" t="s">
        <v>19</v>
      </c>
      <c r="H154" s="165">
        <v>56</v>
      </c>
      <c r="I154" s="28">
        <v>32.380000000000003</v>
      </c>
      <c r="J154" s="28">
        <f t="shared" si="5"/>
        <v>1813.2800000000002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477.66</v>
      </c>
    </row>
    <row r="156" spans="1:10" s="2" customFormat="1" ht="33.75">
      <c r="A156" s="11"/>
      <c r="B156" s="12"/>
      <c r="C156" s="13" t="s">
        <v>125</v>
      </c>
      <c r="D156" s="13" t="s">
        <v>405</v>
      </c>
      <c r="E156" s="13" t="s">
        <v>17</v>
      </c>
      <c r="F156" s="13">
        <v>2</v>
      </c>
      <c r="G156" s="13" t="s">
        <v>68</v>
      </c>
      <c r="H156" s="24">
        <v>57</v>
      </c>
      <c r="I156" s="28">
        <v>8.3800000000000008</v>
      </c>
      <c r="J156" s="28">
        <f t="shared" si="5"/>
        <v>477.66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87</v>
      </c>
      <c r="D159" s="10"/>
      <c r="E159" s="10"/>
      <c r="F159" s="10"/>
      <c r="G159" s="10"/>
      <c r="H159" s="23">
        <v>0</v>
      </c>
      <c r="I159" s="28"/>
      <c r="J159" s="39">
        <f>SUM(J160:J162)</f>
        <v>768.93000000000006</v>
      </c>
    </row>
    <row r="160" spans="1:10" ht="22.5">
      <c r="A160" s="11"/>
      <c r="B160" s="16"/>
      <c r="C160" s="13" t="s">
        <v>1975</v>
      </c>
      <c r="D160" s="13" t="s">
        <v>1976</v>
      </c>
      <c r="E160" s="13" t="s">
        <v>17</v>
      </c>
      <c r="F160" s="13">
        <v>2</v>
      </c>
      <c r="G160" s="13" t="s">
        <v>1959</v>
      </c>
      <c r="H160" s="23">
        <v>57</v>
      </c>
      <c r="I160" s="28">
        <v>13.49</v>
      </c>
      <c r="J160" s="28">
        <f t="shared" si="5"/>
        <v>768.93000000000006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>
        <f>J201+J213+J237+J257+J261+J265</f>
        <v>4044.9500000000003</v>
      </c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0</v>
      </c>
    </row>
    <row r="198" spans="1:10" s="2" customFormat="1">
      <c r="A198" s="11"/>
      <c r="B198" s="12"/>
      <c r="C198" s="13"/>
      <c r="D198" s="14"/>
      <c r="E198" s="14"/>
      <c r="F198" s="15"/>
      <c r="G198" s="15"/>
      <c r="H198" s="24"/>
      <c r="I198" s="28"/>
      <c r="J198" s="28">
        <f t="shared" ref="J198:J236" si="6">H198*I198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685.8</v>
      </c>
    </row>
    <row r="202" spans="1:10" s="2" customFormat="1" ht="22.5">
      <c r="A202" s="11"/>
      <c r="B202" s="12"/>
      <c r="C202" s="17" t="s">
        <v>1977</v>
      </c>
      <c r="D202" s="17" t="s">
        <v>1961</v>
      </c>
      <c r="E202" s="14" t="s">
        <v>17</v>
      </c>
      <c r="F202" s="15" t="s">
        <v>139</v>
      </c>
      <c r="G202" s="15" t="s">
        <v>234</v>
      </c>
      <c r="H202" s="24">
        <v>60</v>
      </c>
      <c r="I202" s="28">
        <v>11.43</v>
      </c>
      <c r="J202" s="28">
        <f t="shared" si="6"/>
        <v>685.8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0</v>
      </c>
    </row>
    <row r="210" spans="1:10">
      <c r="A210" s="11"/>
      <c r="B210" s="16"/>
      <c r="C210" s="17"/>
      <c r="D210" s="17"/>
      <c r="E210" s="17"/>
      <c r="F210" s="16"/>
      <c r="G210" s="16"/>
      <c r="H210" s="23"/>
      <c r="I210" s="28"/>
      <c r="J210" s="28">
        <f t="shared" si="6"/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>SUM(J214:J216)</f>
        <v>732.33</v>
      </c>
    </row>
    <row r="214" spans="1:10" s="2" customFormat="1" ht="22.5">
      <c r="A214" s="11"/>
      <c r="B214" s="12"/>
      <c r="C214" s="17" t="s">
        <v>1978</v>
      </c>
      <c r="D214" s="17" t="s">
        <v>135</v>
      </c>
      <c r="E214" s="17" t="s">
        <v>17</v>
      </c>
      <c r="F214" s="17">
        <v>3</v>
      </c>
      <c r="G214" s="17" t="s">
        <v>234</v>
      </c>
      <c r="H214" s="24">
        <v>58</v>
      </c>
      <c r="I214" s="28">
        <v>12.38</v>
      </c>
      <c r="J214" s="28">
        <f>H214*I214</f>
        <v>718.04000000000008</v>
      </c>
    </row>
    <row r="215" spans="1:10" s="2" customFormat="1" ht="33.75">
      <c r="A215" s="11"/>
      <c r="B215" s="12"/>
      <c r="C215" s="17" t="s">
        <v>1979</v>
      </c>
      <c r="D215" s="17" t="s">
        <v>135</v>
      </c>
      <c r="E215" s="17" t="s">
        <v>1980</v>
      </c>
      <c r="F215" s="17">
        <v>3</v>
      </c>
      <c r="G215" s="17" t="s">
        <v>234</v>
      </c>
      <c r="H215" s="24">
        <v>1</v>
      </c>
      <c r="I215" s="28">
        <v>14.29</v>
      </c>
      <c r="J215" s="28">
        <f t="shared" si="6"/>
        <v>14.29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28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685.8</v>
      </c>
    </row>
    <row r="238" spans="1:10" s="2" customFormat="1" ht="33.75" customHeight="1">
      <c r="A238" s="11"/>
      <c r="B238" s="12"/>
      <c r="C238" s="17" t="s">
        <v>1981</v>
      </c>
      <c r="D238" s="17" t="s">
        <v>1982</v>
      </c>
      <c r="E238" s="17" t="s">
        <v>17</v>
      </c>
      <c r="F238" s="17" t="s">
        <v>139</v>
      </c>
      <c r="G238" s="17" t="s">
        <v>234</v>
      </c>
      <c r="H238" s="16">
        <v>60</v>
      </c>
      <c r="I238" s="28">
        <v>11.43</v>
      </c>
      <c r="J238" s="28">
        <f t="shared" ref="J238:J292" si="7">H238*I238</f>
        <v>685.8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28"/>
      <c r="J239" s="28">
        <f t="shared" si="7"/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0</v>
      </c>
    </row>
    <row r="242" spans="1:10">
      <c r="A242" s="11"/>
      <c r="B242" s="16"/>
      <c r="C242" s="17"/>
      <c r="D242" s="17"/>
      <c r="E242" s="17"/>
      <c r="F242" s="16"/>
      <c r="G242" s="16"/>
      <c r="H242" s="23"/>
      <c r="I242" s="28"/>
      <c r="J242" s="28">
        <f t="shared" si="7"/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0</v>
      </c>
    </row>
    <row r="246" spans="1:10" s="2" customFormat="1">
      <c r="A246" s="11"/>
      <c r="B246" s="12"/>
      <c r="C246" s="13"/>
      <c r="D246" s="14"/>
      <c r="E246" s="14"/>
      <c r="F246" s="15"/>
      <c r="G246" s="15"/>
      <c r="H246" s="24"/>
      <c r="I246" s="28"/>
      <c r="J246" s="28">
        <f t="shared" si="7"/>
        <v>0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SUM(J252)</f>
        <v>0</v>
      </c>
    </row>
    <row r="250" spans="1:10" ht="10.15" customHeight="1">
      <c r="A250" s="45"/>
      <c r="B250" s="10"/>
      <c r="C250" s="9"/>
      <c r="D250" s="10"/>
      <c r="E250" s="10"/>
      <c r="F250" s="10"/>
      <c r="G250" s="10"/>
      <c r="H250" s="23"/>
      <c r="I250" s="28"/>
      <c r="J250" s="39"/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7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SUM(J258:J260)</f>
        <v>702.1</v>
      </c>
    </row>
    <row r="258" spans="1:10" ht="22.5">
      <c r="C258" s="17" t="s">
        <v>718</v>
      </c>
      <c r="D258" s="17" t="s">
        <v>124</v>
      </c>
      <c r="E258" s="17" t="s">
        <v>845</v>
      </c>
      <c r="F258" s="17" t="s">
        <v>172</v>
      </c>
      <c r="G258" s="17" t="s">
        <v>836</v>
      </c>
      <c r="H258" s="22">
        <v>59</v>
      </c>
      <c r="I258" s="27">
        <v>11.9</v>
      </c>
      <c r="J258" s="27">
        <f>H258*I258</f>
        <v>702.1</v>
      </c>
    </row>
    <row r="259" spans="1:10" ht="10.15" customHeight="1">
      <c r="A259" s="45"/>
      <c r="B259" s="10"/>
      <c r="C259" s="13"/>
      <c r="D259" s="13"/>
      <c r="E259" s="13"/>
      <c r="F259" s="13"/>
      <c r="G259" s="13"/>
      <c r="H259" s="23"/>
      <c r="I259" s="28"/>
      <c r="J259" s="39"/>
    </row>
    <row r="260" spans="1:10" s="2" customFormat="1">
      <c r="A260" s="11"/>
      <c r="B260" s="12"/>
      <c r="C260" s="13"/>
      <c r="D260" s="14"/>
      <c r="E260" s="14"/>
      <c r="F260" s="15"/>
      <c r="G260" s="15"/>
      <c r="H260" s="24"/>
      <c r="I260" s="28"/>
      <c r="J260" s="28">
        <f t="shared" si="7"/>
        <v>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456.50000000000006</v>
      </c>
    </row>
    <row r="262" spans="1:10" s="2" customFormat="1" ht="22.5">
      <c r="A262" s="11"/>
      <c r="B262" s="12"/>
      <c r="C262" s="21" t="s">
        <v>1983</v>
      </c>
      <c r="D262" s="21" t="s">
        <v>1984</v>
      </c>
      <c r="E262" s="21" t="s">
        <v>17</v>
      </c>
      <c r="F262" s="21">
        <v>3</v>
      </c>
      <c r="G262" s="21" t="s">
        <v>1985</v>
      </c>
      <c r="H262" s="24">
        <v>55</v>
      </c>
      <c r="I262" s="28">
        <v>8.3000000000000007</v>
      </c>
      <c r="J262" s="28">
        <f t="shared" si="7"/>
        <v>456.50000000000006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0" ht="24.95" customHeight="1">
      <c r="A265" s="45" t="s">
        <v>77</v>
      </c>
      <c r="B265" s="10"/>
      <c r="C265" s="9" t="s">
        <v>87</v>
      </c>
      <c r="D265" s="10"/>
      <c r="E265" s="10"/>
      <c r="F265" s="10"/>
      <c r="G265" s="10"/>
      <c r="H265" s="23">
        <v>0</v>
      </c>
      <c r="I265" s="28"/>
      <c r="J265" s="39">
        <f>SUM(J266:J268)</f>
        <v>782.42</v>
      </c>
    </row>
    <row r="266" spans="1:10" ht="22.5">
      <c r="A266" s="11"/>
      <c r="B266" s="16"/>
      <c r="C266" s="21" t="s">
        <v>1986</v>
      </c>
      <c r="D266" s="21" t="s">
        <v>1958</v>
      </c>
      <c r="E266" s="21" t="s">
        <v>17</v>
      </c>
      <c r="F266" s="21">
        <v>3</v>
      </c>
      <c r="G266" s="21" t="s">
        <v>1959</v>
      </c>
      <c r="H266" s="23">
        <v>58</v>
      </c>
      <c r="I266" s="28">
        <v>13.49</v>
      </c>
      <c r="J266" s="28">
        <f t="shared" si="7"/>
        <v>782.42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61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>
        <f>J307+J323+J335+J359+J364+J368+J380+J384+J388</f>
        <v>6837.7100000000009</v>
      </c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0</v>
      </c>
    </row>
    <row r="304" spans="1:10" s="2" customFormat="1">
      <c r="A304" s="11"/>
      <c r="B304" s="12"/>
      <c r="C304" s="13"/>
      <c r="D304" s="14"/>
      <c r="E304" s="14"/>
      <c r="F304" s="15"/>
      <c r="G304" s="15"/>
      <c r="H304" s="24"/>
      <c r="I304" s="28"/>
      <c r="J304" s="28">
        <f t="shared" si="8"/>
        <v>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SUM(J308:J314)</f>
        <v>2104.5300000000002</v>
      </c>
    </row>
    <row r="308" spans="1:10" s="2" customFormat="1" ht="33.75">
      <c r="A308" s="11"/>
      <c r="B308" s="12"/>
      <c r="C308" s="17" t="s">
        <v>880</v>
      </c>
      <c r="D308" s="17" t="s">
        <v>881</v>
      </c>
      <c r="E308" s="17" t="s">
        <v>17</v>
      </c>
      <c r="F308" s="17">
        <v>4</v>
      </c>
      <c r="G308" s="17" t="s">
        <v>307</v>
      </c>
      <c r="H308" s="24">
        <v>47</v>
      </c>
      <c r="I308" s="28">
        <v>9.0500000000000007</v>
      </c>
      <c r="J308" s="28">
        <f t="shared" si="8"/>
        <v>425.35</v>
      </c>
    </row>
    <row r="309" spans="1:10" s="2" customFormat="1" ht="22.5">
      <c r="A309" s="11"/>
      <c r="B309" s="12"/>
      <c r="C309" s="17" t="s">
        <v>1987</v>
      </c>
      <c r="D309" s="17" t="s">
        <v>1988</v>
      </c>
      <c r="E309" s="17" t="s">
        <v>103</v>
      </c>
      <c r="F309" s="17">
        <v>4</v>
      </c>
      <c r="G309" s="17" t="s">
        <v>307</v>
      </c>
      <c r="H309" s="24">
        <v>47</v>
      </c>
      <c r="I309" s="28">
        <v>7.62</v>
      </c>
      <c r="J309" s="28">
        <f t="shared" si="8"/>
        <v>358.14</v>
      </c>
    </row>
    <row r="310" spans="1:10" s="2" customFormat="1" ht="33.75">
      <c r="A310" s="11"/>
      <c r="B310" s="12"/>
      <c r="C310" s="17" t="s">
        <v>1989</v>
      </c>
      <c r="D310" s="17" t="s">
        <v>429</v>
      </c>
      <c r="E310" s="17" t="s">
        <v>17</v>
      </c>
      <c r="F310" s="17">
        <v>4</v>
      </c>
      <c r="G310" s="17" t="s">
        <v>307</v>
      </c>
      <c r="H310" s="24">
        <v>25</v>
      </c>
      <c r="I310" s="28">
        <v>9.0500000000000007</v>
      </c>
      <c r="J310" s="28">
        <f>H310*I310</f>
        <v>226.25000000000003</v>
      </c>
    </row>
    <row r="311" spans="1:10" s="2" customFormat="1" ht="22.5">
      <c r="A311" s="11"/>
      <c r="B311" s="12"/>
      <c r="C311" s="17" t="s">
        <v>1990</v>
      </c>
      <c r="D311" s="17" t="s">
        <v>1412</v>
      </c>
      <c r="E311" s="17" t="s">
        <v>103</v>
      </c>
      <c r="F311" s="15" t="s">
        <v>167</v>
      </c>
      <c r="G311" s="17" t="s">
        <v>307</v>
      </c>
      <c r="H311" s="24">
        <v>25</v>
      </c>
      <c r="I311" s="28">
        <v>7.62</v>
      </c>
      <c r="J311" s="28">
        <f>H311*I311</f>
        <v>190.5</v>
      </c>
    </row>
    <row r="312" spans="1:10" s="2" customFormat="1" ht="33.75">
      <c r="A312" s="11"/>
      <c r="B312" s="12"/>
      <c r="C312" s="17" t="s">
        <v>1991</v>
      </c>
      <c r="D312" s="17" t="s">
        <v>1992</v>
      </c>
      <c r="E312" s="17" t="s">
        <v>1968</v>
      </c>
      <c r="F312" s="15" t="s">
        <v>167</v>
      </c>
      <c r="G312" s="17" t="s">
        <v>307</v>
      </c>
      <c r="H312" s="24">
        <v>24</v>
      </c>
      <c r="I312" s="28">
        <v>18</v>
      </c>
      <c r="J312" s="28">
        <f>H312*I312</f>
        <v>432</v>
      </c>
    </row>
    <row r="313" spans="1:10" s="2" customFormat="1" ht="22.5">
      <c r="A313" s="11"/>
      <c r="B313" s="12"/>
      <c r="C313" s="17" t="s">
        <v>1993</v>
      </c>
      <c r="D313" s="17" t="s">
        <v>21</v>
      </c>
      <c r="E313" s="17" t="s">
        <v>17</v>
      </c>
      <c r="F313" s="15" t="s">
        <v>167</v>
      </c>
      <c r="G313" s="17" t="s">
        <v>836</v>
      </c>
      <c r="H313" s="24">
        <v>24</v>
      </c>
      <c r="I313" s="28">
        <v>11.9</v>
      </c>
      <c r="J313" s="28">
        <f>H313*I313</f>
        <v>285.60000000000002</v>
      </c>
    </row>
    <row r="314" spans="1:10" s="2" customFormat="1" ht="22.5">
      <c r="A314" s="11"/>
      <c r="B314" s="12"/>
      <c r="C314" s="17" t="s">
        <v>1472</v>
      </c>
      <c r="D314" s="17" t="s">
        <v>124</v>
      </c>
      <c r="E314" s="17" t="s">
        <v>1454</v>
      </c>
      <c r="F314" s="17" t="s">
        <v>167</v>
      </c>
      <c r="G314" s="17" t="s">
        <v>307</v>
      </c>
      <c r="H314" s="24">
        <v>49</v>
      </c>
      <c r="I314" s="28">
        <v>3.81</v>
      </c>
      <c r="J314" s="28">
        <f t="shared" si="8"/>
        <v>186.69</v>
      </c>
    </row>
    <row r="315" spans="1:10" ht="24.95" customHeight="1">
      <c r="A315" s="45" t="s">
        <v>96</v>
      </c>
      <c r="B315" s="10"/>
      <c r="C315" s="9" t="s">
        <v>97</v>
      </c>
      <c r="D315" s="10"/>
      <c r="E315" s="10"/>
      <c r="F315" s="10"/>
      <c r="G315" s="10"/>
      <c r="H315" s="23">
        <v>0</v>
      </c>
      <c r="I315" s="28"/>
      <c r="J315" s="39">
        <f>SUM(J316:J318)</f>
        <v>0</v>
      </c>
    </row>
    <row r="316" spans="1:10">
      <c r="A316" s="11"/>
      <c r="B316" s="16"/>
      <c r="C316" s="17"/>
      <c r="D316" s="17"/>
      <c r="E316" s="17"/>
      <c r="F316" s="16"/>
      <c r="G316" s="16"/>
      <c r="H316" s="23"/>
      <c r="I316" s="28"/>
      <c r="J316" s="28">
        <f t="shared" si="8"/>
        <v>0</v>
      </c>
    </row>
    <row r="317" spans="1:10" s="2" customFormat="1">
      <c r="A317" s="11"/>
      <c r="B317" s="12"/>
      <c r="C317" s="13"/>
      <c r="D317" s="14"/>
      <c r="E317" s="14"/>
      <c r="F317" s="15"/>
      <c r="G317" s="15"/>
      <c r="H317" s="24"/>
      <c r="I317" s="28"/>
      <c r="J317" s="28">
        <f t="shared" si="8"/>
        <v>0</v>
      </c>
    </row>
    <row r="318" spans="1:10" s="2" customFormat="1">
      <c r="A318" s="11"/>
      <c r="B318" s="12"/>
      <c r="C318" s="13"/>
      <c r="D318" s="14"/>
      <c r="E318" s="14"/>
      <c r="F318" s="15"/>
      <c r="G318" s="15"/>
      <c r="H318" s="24"/>
      <c r="I318" s="28"/>
      <c r="J318" s="28">
        <f t="shared" si="8"/>
        <v>0</v>
      </c>
    </row>
    <row r="319" spans="1:10" ht="24.95" customHeight="1">
      <c r="A319" s="45" t="s">
        <v>104</v>
      </c>
      <c r="B319" s="10"/>
      <c r="C319" s="9" t="s">
        <v>28</v>
      </c>
      <c r="D319" s="10"/>
      <c r="E319" s="10"/>
      <c r="F319" s="10"/>
      <c r="G319" s="10"/>
      <c r="H319" s="23">
        <v>0</v>
      </c>
      <c r="I319" s="28"/>
      <c r="J319" s="39">
        <f>SUM(J320:J322)</f>
        <v>0</v>
      </c>
    </row>
    <row r="320" spans="1:10">
      <c r="A320" s="11"/>
      <c r="B320" s="16"/>
      <c r="C320" s="17"/>
      <c r="D320" s="17"/>
      <c r="E320" s="17"/>
      <c r="F320" s="16"/>
      <c r="G320" s="16"/>
      <c r="H320" s="23"/>
      <c r="I320" s="28"/>
      <c r="J320" s="28">
        <f t="shared" si="8"/>
        <v>0</v>
      </c>
    </row>
    <row r="321" spans="1:10">
      <c r="A321" s="11"/>
      <c r="B321" s="16"/>
      <c r="C321" s="17"/>
      <c r="D321" s="17"/>
      <c r="E321" s="17"/>
      <c r="F321" s="16"/>
      <c r="G321" s="16"/>
      <c r="H321" s="23"/>
      <c r="I321" s="28"/>
      <c r="J321" s="28">
        <f t="shared" si="8"/>
        <v>0</v>
      </c>
    </row>
    <row r="322" spans="1:10">
      <c r="A322" s="11"/>
      <c r="B322" s="16"/>
      <c r="C322" s="17"/>
      <c r="D322" s="17"/>
      <c r="E322" s="17"/>
      <c r="F322" s="16"/>
      <c r="G322" s="16"/>
      <c r="H322" s="23"/>
      <c r="I322" s="28"/>
      <c r="J322" s="28">
        <f t="shared" si="8"/>
        <v>0</v>
      </c>
    </row>
    <row r="323" spans="1:10" ht="24.95" customHeight="1">
      <c r="A323" s="45" t="s">
        <v>39</v>
      </c>
      <c r="B323" s="10"/>
      <c r="C323" s="9" t="s">
        <v>153</v>
      </c>
      <c r="D323" s="10"/>
      <c r="E323" s="10"/>
      <c r="F323" s="10"/>
      <c r="G323" s="10"/>
      <c r="H323" s="23">
        <v>0</v>
      </c>
      <c r="I323" s="28"/>
      <c r="J323" s="39">
        <f>SUM(J324:J326)</f>
        <v>868.51</v>
      </c>
    </row>
    <row r="324" spans="1:10" s="2" customFormat="1" ht="22.5">
      <c r="A324" s="11"/>
      <c r="B324" s="12"/>
      <c r="C324" s="13" t="s">
        <v>1994</v>
      </c>
      <c r="D324" s="13" t="s">
        <v>1995</v>
      </c>
      <c r="E324" s="13" t="s">
        <v>17</v>
      </c>
      <c r="F324" s="13">
        <v>4</v>
      </c>
      <c r="G324" s="13" t="s">
        <v>234</v>
      </c>
      <c r="H324" s="24">
        <v>69</v>
      </c>
      <c r="I324" s="28">
        <v>12.38</v>
      </c>
      <c r="J324" s="28">
        <f t="shared" si="8"/>
        <v>854.22</v>
      </c>
    </row>
    <row r="325" spans="1:10" s="2" customFormat="1" ht="33.75">
      <c r="A325" s="11"/>
      <c r="B325" s="12"/>
      <c r="C325" s="13" t="s">
        <v>156</v>
      </c>
      <c r="D325" s="13" t="s">
        <v>155</v>
      </c>
      <c r="E325" s="13" t="s">
        <v>17</v>
      </c>
      <c r="F325" s="13">
        <v>4</v>
      </c>
      <c r="G325" s="13" t="s">
        <v>234</v>
      </c>
      <c r="H325" s="24">
        <v>1</v>
      </c>
      <c r="I325" s="28">
        <v>14.29</v>
      </c>
      <c r="J325" s="28">
        <f t="shared" si="8"/>
        <v>14.29</v>
      </c>
    </row>
    <row r="326" spans="1:10" s="2" customFormat="1">
      <c r="A326" s="11"/>
      <c r="B326" s="12"/>
      <c r="C326" s="13"/>
      <c r="D326" s="14"/>
      <c r="E326" s="14"/>
      <c r="F326" s="15"/>
      <c r="G326" s="15"/>
      <c r="H326" s="24"/>
      <c r="I326" s="28"/>
      <c r="J326" s="28">
        <f t="shared" si="8"/>
        <v>0</v>
      </c>
    </row>
    <row r="327" spans="1:10" ht="24.95" customHeight="1">
      <c r="A327" s="45" t="s">
        <v>41</v>
      </c>
      <c r="B327" s="10"/>
      <c r="C327" s="9" t="s">
        <v>158</v>
      </c>
      <c r="D327" s="10"/>
      <c r="E327" s="10"/>
      <c r="F327" s="10"/>
      <c r="G327" s="10"/>
      <c r="H327" s="23">
        <v>0</v>
      </c>
      <c r="I327" s="28"/>
      <c r="J327" s="39">
        <f>SUM(J328:J330)</f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8"/>
        <v>0</v>
      </c>
    </row>
    <row r="329" spans="1:10">
      <c r="A329" s="11"/>
      <c r="B329" s="16"/>
      <c r="C329" s="17"/>
      <c r="D329" s="17"/>
      <c r="E329" s="17"/>
      <c r="F329" s="16"/>
      <c r="G329" s="16"/>
      <c r="H329" s="23"/>
      <c r="I329" s="28"/>
      <c r="J329" s="28">
        <f t="shared" si="8"/>
        <v>0</v>
      </c>
    </row>
    <row r="330" spans="1:10">
      <c r="A330" s="11"/>
      <c r="B330" s="16"/>
      <c r="C330" s="17"/>
      <c r="D330" s="17"/>
      <c r="E330" s="17"/>
      <c r="F330" s="16"/>
      <c r="G330" s="16"/>
      <c r="H330" s="23"/>
      <c r="I330" s="28"/>
      <c r="J330" s="28">
        <f t="shared" si="8"/>
        <v>0</v>
      </c>
    </row>
    <row r="331" spans="1:10" ht="24.95" customHeight="1">
      <c r="A331" s="45" t="s">
        <v>43</v>
      </c>
      <c r="B331" s="10"/>
      <c r="C331" s="9" t="s">
        <v>159</v>
      </c>
      <c r="D331" s="10"/>
      <c r="E331" s="10"/>
      <c r="F331" s="10"/>
      <c r="G331" s="10"/>
      <c r="H331" s="23">
        <v>0</v>
      </c>
      <c r="I331" s="28"/>
      <c r="J331" s="39">
        <f>SUM(J332:J334)</f>
        <v>0</v>
      </c>
    </row>
    <row r="332" spans="1:10">
      <c r="A332" s="11"/>
      <c r="B332" s="16"/>
      <c r="C332" s="17"/>
      <c r="D332" s="17"/>
      <c r="E332" s="17"/>
      <c r="F332" s="16"/>
      <c r="G332" s="16"/>
      <c r="H332" s="23"/>
      <c r="I332" s="28"/>
      <c r="J332" s="28">
        <f t="shared" si="8"/>
        <v>0</v>
      </c>
    </row>
    <row r="333" spans="1:10" s="2" customFormat="1">
      <c r="A333" s="11"/>
      <c r="B333" s="12"/>
      <c r="C333" s="13"/>
      <c r="D333" s="14"/>
      <c r="E333" s="14"/>
      <c r="F333" s="15"/>
      <c r="G333" s="15"/>
      <c r="H333" s="24"/>
      <c r="I333" s="28"/>
      <c r="J333" s="28">
        <f t="shared" si="8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49</v>
      </c>
      <c r="B335" s="10"/>
      <c r="C335" s="9" t="s">
        <v>161</v>
      </c>
      <c r="D335" s="10"/>
      <c r="E335" s="10"/>
      <c r="F335" s="10"/>
      <c r="G335" s="10"/>
      <c r="H335" s="23">
        <v>0</v>
      </c>
      <c r="I335" s="28"/>
      <c r="J335" s="39">
        <f>SUM(J336:J338)</f>
        <v>383.78000000000003</v>
      </c>
    </row>
    <row r="336" spans="1:10" ht="22.5">
      <c r="A336" s="11"/>
      <c r="B336" s="16"/>
      <c r="C336" s="13" t="s">
        <v>1996</v>
      </c>
      <c r="D336" s="13" t="s">
        <v>1997</v>
      </c>
      <c r="E336" s="13" t="s">
        <v>17</v>
      </c>
      <c r="F336" s="13">
        <v>4</v>
      </c>
      <c r="G336" s="13" t="s">
        <v>234</v>
      </c>
      <c r="H336" s="23">
        <v>31</v>
      </c>
      <c r="I336" s="28">
        <v>12.38</v>
      </c>
      <c r="J336" s="28">
        <f t="shared" si="8"/>
        <v>383.78000000000003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 s="2" customFormat="1">
      <c r="A338" s="11"/>
      <c r="B338" s="12"/>
      <c r="C338" s="13"/>
      <c r="D338" s="14"/>
      <c r="E338" s="14"/>
      <c r="F338" s="15"/>
      <c r="G338" s="15"/>
      <c r="H338" s="24"/>
      <c r="I338" s="28"/>
      <c r="J338" s="28">
        <f t="shared" si="8"/>
        <v>0</v>
      </c>
    </row>
    <row r="339" spans="1:10" ht="24.95" customHeight="1">
      <c r="A339" s="45" t="s">
        <v>51</v>
      </c>
      <c r="B339" s="10"/>
      <c r="C339" s="9" t="s">
        <v>112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>
        <f t="shared" si="8"/>
        <v>0</v>
      </c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55</v>
      </c>
      <c r="B343" s="10"/>
      <c r="C343" s="9" t="s">
        <v>136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57</v>
      </c>
      <c r="B347" s="10"/>
      <c r="C347" s="9" t="s">
        <v>162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/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59</v>
      </c>
      <c r="B351" s="10"/>
      <c r="C351" s="9" t="s">
        <v>163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>
        <f t="shared" si="8"/>
        <v>0</v>
      </c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64</v>
      </c>
      <c r="B355" s="10"/>
      <c r="C355" s="9" t="s">
        <v>164</v>
      </c>
      <c r="D355" s="10"/>
      <c r="E355" s="10"/>
      <c r="F355" s="10"/>
      <c r="G355" s="10"/>
      <c r="H355" s="23">
        <v>0</v>
      </c>
      <c r="I355" s="28"/>
      <c r="J355" s="39">
        <f>SUM(J356:J358)</f>
        <v>0</v>
      </c>
    </row>
    <row r="356" spans="1:10">
      <c r="A356" s="11"/>
      <c r="B356" s="16"/>
      <c r="C356" s="17"/>
      <c r="D356" s="17"/>
      <c r="E356" s="17"/>
      <c r="F356" s="16"/>
      <c r="G356" s="16"/>
      <c r="H356" s="23"/>
      <c r="I356" s="28"/>
      <c r="J356" s="28">
        <f t="shared" si="8"/>
        <v>0</v>
      </c>
    </row>
    <row r="357" spans="1:10">
      <c r="A357" s="11"/>
      <c r="B357" s="16"/>
      <c r="C357" s="17"/>
      <c r="D357" s="17"/>
      <c r="E357" s="17"/>
      <c r="F357" s="16"/>
      <c r="G357" s="16"/>
      <c r="H357" s="23"/>
      <c r="I357" s="28"/>
      <c r="J357" s="28"/>
    </row>
    <row r="358" spans="1:10">
      <c r="A358" s="11"/>
      <c r="B358" s="16"/>
      <c r="C358" s="17"/>
      <c r="D358" s="17"/>
      <c r="E358" s="17"/>
      <c r="F358" s="16"/>
      <c r="G358" s="16"/>
      <c r="H358" s="23"/>
      <c r="I358" s="28"/>
      <c r="J358" s="28">
        <f t="shared" si="8"/>
        <v>0</v>
      </c>
    </row>
    <row r="359" spans="1:10" ht="24.95" customHeight="1">
      <c r="A359" s="45" t="s">
        <v>69</v>
      </c>
      <c r="B359" s="10"/>
      <c r="C359" s="9" t="s">
        <v>44</v>
      </c>
      <c r="D359" s="10"/>
      <c r="E359" s="10"/>
      <c r="F359" s="10"/>
      <c r="G359" s="10"/>
      <c r="H359" s="23">
        <v>0</v>
      </c>
      <c r="I359" s="28"/>
      <c r="J359" s="39">
        <f>SUM(J360:J363)</f>
        <v>1498.0400000000002</v>
      </c>
    </row>
    <row r="360" spans="1:10" s="2" customFormat="1" ht="22.5">
      <c r="A360" s="11"/>
      <c r="B360" s="12"/>
      <c r="C360" s="17" t="s">
        <v>1998</v>
      </c>
      <c r="D360" s="17" t="s">
        <v>413</v>
      </c>
      <c r="E360" s="17" t="s">
        <v>17</v>
      </c>
      <c r="F360" s="17" t="s">
        <v>167</v>
      </c>
      <c r="G360" s="17" t="s">
        <v>1041</v>
      </c>
      <c r="H360" s="24">
        <v>69</v>
      </c>
      <c r="I360" s="28">
        <v>9.0500000000000007</v>
      </c>
      <c r="J360" s="28">
        <f t="shared" si="8"/>
        <v>624.45000000000005</v>
      </c>
    </row>
    <row r="361" spans="1:10" s="2" customFormat="1" ht="22.5">
      <c r="A361" s="11"/>
      <c r="B361" s="12"/>
      <c r="C361" s="17" t="s">
        <v>886</v>
      </c>
      <c r="D361" s="17" t="s">
        <v>413</v>
      </c>
      <c r="E361" s="17" t="s">
        <v>48</v>
      </c>
      <c r="F361" s="15" t="s">
        <v>167</v>
      </c>
      <c r="G361" s="15" t="s">
        <v>307</v>
      </c>
      <c r="H361" s="24">
        <v>48</v>
      </c>
      <c r="I361" s="28">
        <v>9.0500000000000007</v>
      </c>
      <c r="J361" s="28">
        <f t="shared" si="8"/>
        <v>434.40000000000003</v>
      </c>
    </row>
    <row r="362" spans="1:10" s="2" customFormat="1">
      <c r="A362" s="11"/>
      <c r="B362" s="12"/>
      <c r="C362" s="17" t="s">
        <v>1999</v>
      </c>
      <c r="D362" s="17" t="s">
        <v>124</v>
      </c>
      <c r="E362" s="17" t="s">
        <v>1419</v>
      </c>
      <c r="F362" s="15" t="s">
        <v>167</v>
      </c>
      <c r="G362" s="15" t="s">
        <v>1041</v>
      </c>
      <c r="H362" s="24">
        <v>25</v>
      </c>
      <c r="I362" s="28">
        <v>10.1</v>
      </c>
      <c r="J362" s="28">
        <f>H362*I362</f>
        <v>252.5</v>
      </c>
    </row>
    <row r="363" spans="1:10" s="2" customFormat="1" ht="22.5">
      <c r="A363" s="11"/>
      <c r="B363" s="12"/>
      <c r="C363" s="17" t="s">
        <v>2000</v>
      </c>
      <c r="D363" s="17" t="s">
        <v>124</v>
      </c>
      <c r="E363" s="17" t="s">
        <v>1454</v>
      </c>
      <c r="F363" s="15" t="s">
        <v>167</v>
      </c>
      <c r="G363" s="15" t="s">
        <v>307</v>
      </c>
      <c r="H363" s="24">
        <v>49</v>
      </c>
      <c r="I363" s="28">
        <v>3.81</v>
      </c>
      <c r="J363" s="28">
        <f t="shared" ref="J363:J391" si="9">H363*I363</f>
        <v>186.69</v>
      </c>
    </row>
    <row r="364" spans="1:10" ht="24.95" customHeight="1">
      <c r="A364" s="45" t="s">
        <v>71</v>
      </c>
      <c r="B364" s="10"/>
      <c r="C364" s="9" t="s">
        <v>50</v>
      </c>
      <c r="D364" s="10"/>
      <c r="E364" s="10"/>
      <c r="F364" s="10"/>
      <c r="G364" s="10"/>
      <c r="H364" s="23">
        <v>0</v>
      </c>
      <c r="I364" s="28"/>
      <c r="J364" s="39">
        <f>SUM(J365:J367)</f>
        <v>13.33</v>
      </c>
    </row>
    <row r="365" spans="1:10">
      <c r="A365" s="11"/>
      <c r="B365" s="16"/>
      <c r="C365" s="17" t="s">
        <v>2001</v>
      </c>
      <c r="D365" s="17" t="s">
        <v>2002</v>
      </c>
      <c r="E365" s="17" t="s">
        <v>17</v>
      </c>
      <c r="F365" s="17">
        <v>4</v>
      </c>
      <c r="G365" s="17" t="s">
        <v>1973</v>
      </c>
      <c r="H365" s="23">
        <v>1</v>
      </c>
      <c r="I365" s="28">
        <v>8.57</v>
      </c>
      <c r="J365" s="28">
        <f t="shared" si="9"/>
        <v>8.57</v>
      </c>
    </row>
    <row r="366" spans="1:10">
      <c r="A366" s="11"/>
      <c r="B366" s="16"/>
      <c r="C366" s="17" t="s">
        <v>2003</v>
      </c>
      <c r="D366" s="17" t="s">
        <v>2002</v>
      </c>
      <c r="E366" s="17" t="s">
        <v>1968</v>
      </c>
      <c r="F366" s="17">
        <v>4</v>
      </c>
      <c r="G366" s="17" t="s">
        <v>1973</v>
      </c>
      <c r="H366" s="23">
        <v>1</v>
      </c>
      <c r="I366" s="28">
        <v>4.76</v>
      </c>
      <c r="J366" s="28">
        <f t="shared" si="9"/>
        <v>4.76</v>
      </c>
    </row>
    <row r="367" spans="1:10">
      <c r="A367" s="11"/>
      <c r="B367" s="16"/>
      <c r="C367" s="17"/>
      <c r="D367" s="17"/>
      <c r="E367" s="17"/>
      <c r="F367" s="16"/>
      <c r="G367" s="16"/>
      <c r="H367" s="23"/>
      <c r="I367" s="28"/>
      <c r="J367" s="28">
        <f t="shared" si="9"/>
        <v>0</v>
      </c>
    </row>
    <row r="368" spans="1:10" ht="24.95" customHeight="1">
      <c r="A368" s="45" t="s">
        <v>73</v>
      </c>
      <c r="B368" s="10"/>
      <c r="C368" s="9" t="s">
        <v>52</v>
      </c>
      <c r="D368" s="10"/>
      <c r="E368" s="10"/>
      <c r="F368" s="10"/>
      <c r="G368" s="10"/>
      <c r="H368" s="23">
        <v>0</v>
      </c>
      <c r="I368" s="28"/>
      <c r="J368" s="39">
        <f>SUM(J369:J371)</f>
        <v>720.24</v>
      </c>
    </row>
    <row r="369" spans="1:10" s="2" customFormat="1" ht="22.5">
      <c r="A369" s="11"/>
      <c r="B369" s="12"/>
      <c r="C369" s="17" t="s">
        <v>892</v>
      </c>
      <c r="D369" s="17" t="s">
        <v>893</v>
      </c>
      <c r="E369" s="17" t="s">
        <v>17</v>
      </c>
      <c r="F369" s="15" t="s">
        <v>167</v>
      </c>
      <c r="G369" s="17" t="s">
        <v>1041</v>
      </c>
      <c r="H369" s="24">
        <v>72</v>
      </c>
      <c r="I369" s="28">
        <v>9.0500000000000007</v>
      </c>
      <c r="J369" s="28">
        <f t="shared" si="9"/>
        <v>651.6</v>
      </c>
    </row>
    <row r="370" spans="1:10" s="2" customFormat="1">
      <c r="A370" s="11"/>
      <c r="B370" s="12"/>
      <c r="C370" s="17" t="s">
        <v>2004</v>
      </c>
      <c r="D370" s="14"/>
      <c r="E370" s="14" t="s">
        <v>1465</v>
      </c>
      <c r="F370" s="15"/>
      <c r="G370" s="15" t="s">
        <v>307</v>
      </c>
      <c r="H370" s="24">
        <v>24</v>
      </c>
      <c r="I370" s="28">
        <v>2.86</v>
      </c>
      <c r="J370" s="28">
        <f t="shared" si="9"/>
        <v>68.64</v>
      </c>
    </row>
    <row r="371" spans="1:10" s="2" customFormat="1">
      <c r="A371" s="11"/>
      <c r="B371" s="12"/>
      <c r="C371" s="13"/>
      <c r="D371" s="14"/>
      <c r="E371" s="14"/>
      <c r="F371" s="15"/>
      <c r="G371" s="15"/>
      <c r="H371" s="24"/>
      <c r="I371" s="28"/>
      <c r="J371" s="28">
        <f t="shared" si="9"/>
        <v>0</v>
      </c>
    </row>
    <row r="372" spans="1:10" ht="24.95" customHeight="1">
      <c r="A372" s="45" t="s">
        <v>75</v>
      </c>
      <c r="B372" s="10"/>
      <c r="C372" s="9" t="s">
        <v>56</v>
      </c>
      <c r="D372" s="10"/>
      <c r="E372" s="10"/>
      <c r="F372" s="10"/>
      <c r="G372" s="10"/>
      <c r="H372" s="23">
        <v>0</v>
      </c>
      <c r="I372" s="28"/>
      <c r="J372" s="39">
        <f>SUM(J375)</f>
        <v>0</v>
      </c>
    </row>
    <row r="373" spans="1:10" ht="10.15" customHeight="1">
      <c r="A373" s="9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ht="10.9" customHeight="1">
      <c r="A374" s="9"/>
      <c r="B374" s="10"/>
      <c r="C374" s="9"/>
      <c r="D374" s="10"/>
      <c r="E374" s="10"/>
      <c r="F374" s="10"/>
      <c r="G374" s="10"/>
      <c r="H374" s="23"/>
      <c r="I374" s="28"/>
      <c r="J374" s="39"/>
    </row>
    <row r="375" spans="1:10">
      <c r="A375" s="11"/>
      <c r="B375" s="16"/>
      <c r="C375" s="17"/>
      <c r="D375" s="17"/>
      <c r="E375" s="17"/>
      <c r="F375" s="16"/>
      <c r="G375" s="16"/>
      <c r="H375" s="23"/>
      <c r="I375" s="28"/>
      <c r="J375" s="28">
        <f t="shared" si="9"/>
        <v>0</v>
      </c>
    </row>
    <row r="376" spans="1:10" ht="24.95" customHeight="1">
      <c r="A376" s="45" t="s">
        <v>77</v>
      </c>
      <c r="B376" s="10"/>
      <c r="C376" s="9" t="s">
        <v>58</v>
      </c>
      <c r="D376" s="10"/>
      <c r="E376" s="10"/>
      <c r="F376" s="10"/>
      <c r="G376" s="10"/>
      <c r="H376" s="23">
        <v>0</v>
      </c>
      <c r="I376" s="28"/>
      <c r="J376" s="39">
        <f>SUM(J379)</f>
        <v>0</v>
      </c>
    </row>
    <row r="377" spans="1:10" ht="10.9" customHeight="1">
      <c r="A377" s="45"/>
      <c r="B377" s="10"/>
      <c r="C377" s="9"/>
      <c r="D377" s="10"/>
      <c r="E377" s="10"/>
      <c r="F377" s="10"/>
      <c r="G377" s="10"/>
      <c r="H377" s="23"/>
      <c r="I377" s="28"/>
      <c r="J377" s="39"/>
    </row>
    <row r="378" spans="1:10" ht="10.15" customHeight="1">
      <c r="A378" s="45"/>
      <c r="B378" s="10"/>
      <c r="C378" s="9"/>
      <c r="D378" s="10"/>
      <c r="E378" s="10"/>
      <c r="F378" s="10"/>
      <c r="G378" s="10"/>
      <c r="H378" s="23"/>
      <c r="I378" s="28"/>
      <c r="J378" s="39"/>
    </row>
    <row r="379" spans="1:10" s="2" customFormat="1">
      <c r="A379" s="11"/>
      <c r="B379" s="12"/>
      <c r="C379" s="13"/>
      <c r="D379" s="14"/>
      <c r="E379" s="14"/>
      <c r="F379" s="15"/>
      <c r="G379" s="15"/>
      <c r="H379" s="24"/>
      <c r="I379" s="28"/>
      <c r="J379" s="28">
        <f t="shared" si="9"/>
        <v>0</v>
      </c>
    </row>
    <row r="380" spans="1:10" ht="24.95" customHeight="1">
      <c r="A380" s="45" t="s">
        <v>79</v>
      </c>
      <c r="B380" s="10"/>
      <c r="C380" s="9" t="s">
        <v>60</v>
      </c>
      <c r="D380" s="10"/>
      <c r="E380" s="10"/>
      <c r="F380" s="10"/>
      <c r="G380" s="10"/>
      <c r="H380" s="23">
        <v>0</v>
      </c>
      <c r="I380" s="28"/>
      <c r="J380" s="39">
        <f>SUM(J383)</f>
        <v>0</v>
      </c>
    </row>
    <row r="381" spans="1:10" ht="22.5" customHeight="1">
      <c r="A381" s="9"/>
      <c r="B381" s="10"/>
      <c r="C381" s="17" t="s">
        <v>1058</v>
      </c>
      <c r="D381" s="17" t="s">
        <v>124</v>
      </c>
      <c r="E381" s="17" t="s">
        <v>171</v>
      </c>
      <c r="F381" s="13" t="s">
        <v>172</v>
      </c>
      <c r="G381" s="13" t="s">
        <v>307</v>
      </c>
      <c r="H381" s="23">
        <v>71</v>
      </c>
      <c r="I381" s="28">
        <v>12.38</v>
      </c>
      <c r="J381" s="39">
        <f>H381*I381</f>
        <v>878.98</v>
      </c>
    </row>
    <row r="382" spans="1:10" ht="10.9" customHeight="1">
      <c r="A382" s="9"/>
      <c r="B382" s="10"/>
      <c r="C382" s="13" t="s">
        <v>1885</v>
      </c>
      <c r="D382" s="13" t="s">
        <v>124</v>
      </c>
      <c r="E382" s="13" t="s">
        <v>1841</v>
      </c>
      <c r="F382" s="13">
        <v>2</v>
      </c>
      <c r="G382" s="13" t="s">
        <v>19</v>
      </c>
      <c r="H382" s="23">
        <v>72</v>
      </c>
      <c r="I382" s="28">
        <v>32.380000000000003</v>
      </c>
      <c r="J382" s="39">
        <f>H382*I382</f>
        <v>2331.36</v>
      </c>
    </row>
    <row r="383" spans="1:10" s="2" customFormat="1">
      <c r="A383" s="11"/>
      <c r="B383" s="12"/>
      <c r="C383" s="13"/>
      <c r="D383" s="14"/>
      <c r="E383" s="14"/>
      <c r="F383" s="15"/>
      <c r="G383" s="15"/>
      <c r="H383" s="24"/>
      <c r="I383" s="28"/>
      <c r="J383" s="28">
        <f t="shared" si="9"/>
        <v>0</v>
      </c>
    </row>
    <row r="384" spans="1:10" ht="24.95" customHeight="1">
      <c r="A384" s="45" t="s">
        <v>81</v>
      </c>
      <c r="B384" s="10"/>
      <c r="C384" s="9" t="s">
        <v>65</v>
      </c>
      <c r="D384" s="10"/>
      <c r="E384" s="10"/>
      <c r="F384" s="10"/>
      <c r="G384" s="10"/>
      <c r="H384" s="23">
        <v>0</v>
      </c>
      <c r="I384" s="28"/>
      <c r="J384" s="39">
        <f>SUM(J385:J387)</f>
        <v>547.80000000000007</v>
      </c>
    </row>
    <row r="385" spans="1:10" s="2" customFormat="1" ht="22.5">
      <c r="A385" s="11"/>
      <c r="B385" s="12"/>
      <c r="C385" s="13" t="s">
        <v>441</v>
      </c>
      <c r="D385" s="13" t="s">
        <v>2005</v>
      </c>
      <c r="E385" s="13" t="s">
        <v>17</v>
      </c>
      <c r="F385" s="13">
        <v>4</v>
      </c>
      <c r="G385" s="13" t="s">
        <v>1985</v>
      </c>
      <c r="H385" s="24">
        <v>66</v>
      </c>
      <c r="I385" s="28">
        <v>8.3000000000000007</v>
      </c>
      <c r="J385" s="28">
        <f t="shared" si="9"/>
        <v>547.80000000000007</v>
      </c>
    </row>
    <row r="386" spans="1:10" s="2" customFormat="1">
      <c r="A386" s="11"/>
      <c r="B386" s="12"/>
      <c r="C386" s="13"/>
      <c r="D386" s="14"/>
      <c r="E386" s="14"/>
      <c r="F386" s="15"/>
      <c r="G386" s="15"/>
      <c r="H386" s="24"/>
      <c r="I386" s="28"/>
      <c r="J386" s="28"/>
    </row>
    <row r="387" spans="1:10" s="2" customFormat="1">
      <c r="A387" s="11"/>
      <c r="B387" s="12"/>
      <c r="C387" s="13"/>
      <c r="D387" s="14"/>
      <c r="E387" s="14"/>
      <c r="F387" s="15"/>
      <c r="G387" s="15"/>
      <c r="H387" s="24"/>
      <c r="I387" s="28"/>
      <c r="J387" s="28">
        <f t="shared" si="9"/>
        <v>0</v>
      </c>
    </row>
    <row r="388" spans="1:10" ht="24.95" customHeight="1">
      <c r="A388" s="45" t="s">
        <v>83</v>
      </c>
      <c r="B388" s="10"/>
      <c r="C388" s="9" t="s">
        <v>87</v>
      </c>
      <c r="D388" s="10"/>
      <c r="E388" s="10"/>
      <c r="F388" s="10"/>
      <c r="G388" s="10"/>
      <c r="H388" s="23">
        <v>0</v>
      </c>
      <c r="I388" s="28"/>
      <c r="J388" s="39">
        <f>SUM(J389:J391)</f>
        <v>701.48</v>
      </c>
    </row>
    <row r="389" spans="1:10" ht="22.5">
      <c r="A389" s="11"/>
      <c r="B389" s="16"/>
      <c r="C389" s="13" t="s">
        <v>2006</v>
      </c>
      <c r="D389" s="13" t="s">
        <v>1958</v>
      </c>
      <c r="E389" s="13" t="s">
        <v>17</v>
      </c>
      <c r="F389" s="13">
        <v>4</v>
      </c>
      <c r="G389" s="13" t="s">
        <v>2007</v>
      </c>
      <c r="H389" s="23">
        <v>52</v>
      </c>
      <c r="I389" s="28">
        <v>13.49</v>
      </c>
      <c r="J389" s="28">
        <f t="shared" si="9"/>
        <v>701.48</v>
      </c>
    </row>
    <row r="390" spans="1:10" s="2" customFormat="1">
      <c r="A390" s="11"/>
      <c r="B390" s="16"/>
      <c r="C390" s="13"/>
      <c r="D390" s="14"/>
      <c r="E390" s="14"/>
      <c r="F390" s="15"/>
      <c r="G390" s="15"/>
      <c r="H390" s="24"/>
      <c r="I390" s="28"/>
      <c r="J390" s="28">
        <f t="shared" si="9"/>
        <v>0</v>
      </c>
    </row>
    <row r="391" spans="1:10">
      <c r="A391" s="11"/>
      <c r="B391" s="16"/>
      <c r="C391" s="17"/>
      <c r="D391" s="17"/>
      <c r="E391" s="17"/>
      <c r="F391" s="16"/>
      <c r="G391" s="16"/>
      <c r="H391" s="23"/>
      <c r="I391" s="28"/>
      <c r="J391" s="28">
        <f t="shared" si="9"/>
        <v>0</v>
      </c>
    </row>
    <row r="392" spans="1:10" ht="24.95" customHeight="1">
      <c r="A392" s="45" t="s">
        <v>85</v>
      </c>
      <c r="B392" s="10"/>
      <c r="C392" s="9" t="s">
        <v>72</v>
      </c>
      <c r="D392" s="10"/>
      <c r="E392" s="10"/>
      <c r="F392" s="10"/>
      <c r="G392" s="10"/>
      <c r="H392" s="23">
        <v>0</v>
      </c>
      <c r="I392" s="28"/>
      <c r="J392" s="39">
        <f>SUM(J393:J395)</f>
        <v>0</v>
      </c>
    </row>
    <row r="393" spans="1:10">
      <c r="A393" s="11"/>
      <c r="B393" s="16"/>
      <c r="C393" s="17"/>
      <c r="D393" s="17"/>
      <c r="E393" s="17"/>
      <c r="F393" s="16"/>
      <c r="G393" s="16"/>
      <c r="H393" s="23"/>
      <c r="I393" s="28"/>
      <c r="J393" s="28">
        <f t="shared" ref="J393:J429" si="10">H393*I393</f>
        <v>0</v>
      </c>
    </row>
    <row r="394" spans="1:10" s="2" customFormat="1">
      <c r="A394" s="11"/>
      <c r="B394" s="16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>
      <c r="A395" s="11"/>
      <c r="B395" s="16"/>
      <c r="C395" s="17"/>
      <c r="D395" s="17"/>
      <c r="E395" s="17"/>
      <c r="F395" s="16"/>
      <c r="G395" s="16"/>
      <c r="H395" s="23"/>
      <c r="I395" s="28"/>
      <c r="J395" s="28">
        <f t="shared" si="10"/>
        <v>0</v>
      </c>
    </row>
    <row r="396" spans="1:10" ht="24.95" customHeight="1">
      <c r="A396" s="45" t="s">
        <v>126</v>
      </c>
      <c r="B396" s="10"/>
      <c r="C396" s="9" t="s">
        <v>74</v>
      </c>
      <c r="D396" s="10"/>
      <c r="E396" s="10"/>
      <c r="F396" s="10"/>
      <c r="G396" s="10"/>
      <c r="H396" s="23">
        <v>0</v>
      </c>
      <c r="I396" s="28"/>
      <c r="J396" s="39">
        <f>SUM(J397:J399)</f>
        <v>0</v>
      </c>
    </row>
    <row r="397" spans="1:10" s="2" customFormat="1">
      <c r="A397" s="11"/>
      <c r="B397" s="12"/>
      <c r="C397" s="13"/>
      <c r="D397" s="14"/>
      <c r="E397" s="14"/>
      <c r="F397" s="15"/>
      <c r="G397" s="15"/>
      <c r="H397" s="24"/>
      <c r="I397" s="28"/>
      <c r="J397" s="28">
        <f t="shared" si="10"/>
        <v>0</v>
      </c>
    </row>
    <row r="398" spans="1:10" s="2" customFormat="1">
      <c r="A398" s="11"/>
      <c r="B398" s="12"/>
      <c r="C398" s="13"/>
      <c r="D398" s="14"/>
      <c r="E398" s="14"/>
      <c r="F398" s="15"/>
      <c r="G398" s="15"/>
      <c r="H398" s="24"/>
      <c r="I398" s="28"/>
      <c r="J398" s="28"/>
    </row>
    <row r="399" spans="1:10" s="2" customFormat="1">
      <c r="A399" s="11"/>
      <c r="B399" s="12"/>
      <c r="C399" s="13"/>
      <c r="D399" s="14"/>
      <c r="E399" s="14"/>
      <c r="F399" s="15"/>
      <c r="G399" s="15"/>
      <c r="H399" s="24"/>
      <c r="I399" s="28"/>
      <c r="J399" s="28">
        <f t="shared" si="10"/>
        <v>0</v>
      </c>
    </row>
    <row r="400" spans="1:10" ht="24.95" customHeight="1">
      <c r="A400" s="45" t="s">
        <v>127</v>
      </c>
      <c r="B400" s="10"/>
      <c r="C400" s="9" t="s">
        <v>76</v>
      </c>
      <c r="D400" s="10"/>
      <c r="E400" s="10"/>
      <c r="F400" s="10"/>
      <c r="G400" s="10"/>
      <c r="H400" s="23">
        <v>0</v>
      </c>
      <c r="I400" s="28"/>
      <c r="J400" s="39">
        <f>SUM(J401:J403)</f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/>
    </row>
    <row r="403" spans="1:10">
      <c r="A403" s="11"/>
      <c r="B403" s="16"/>
      <c r="C403" s="17"/>
      <c r="D403" s="17"/>
      <c r="E403" s="17"/>
      <c r="F403" s="16"/>
      <c r="G403" s="16"/>
      <c r="H403" s="23"/>
      <c r="I403" s="28"/>
      <c r="J403" s="28">
        <f t="shared" si="10"/>
        <v>0</v>
      </c>
    </row>
    <row r="404" spans="1:10" ht="24.95" customHeight="1">
      <c r="A404" s="45" t="s">
        <v>128</v>
      </c>
      <c r="B404" s="10"/>
      <c r="C404" s="9" t="s">
        <v>78</v>
      </c>
      <c r="D404" s="10"/>
      <c r="E404" s="10"/>
      <c r="F404" s="10"/>
      <c r="G404" s="10"/>
      <c r="H404" s="23">
        <v>0</v>
      </c>
      <c r="I404" s="28"/>
      <c r="J404" s="39">
        <f>SUM(J405:J407)</f>
        <v>0</v>
      </c>
    </row>
    <row r="405" spans="1:10">
      <c r="A405" s="11"/>
      <c r="B405" s="16"/>
      <c r="C405" s="17"/>
      <c r="D405" s="17"/>
      <c r="E405" s="17"/>
      <c r="F405" s="16"/>
      <c r="G405" s="16"/>
      <c r="H405" s="23"/>
      <c r="I405" s="28"/>
      <c r="J405" s="28">
        <f t="shared" si="10"/>
        <v>0</v>
      </c>
    </row>
    <row r="406" spans="1:10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>
      <c r="A407" s="11"/>
      <c r="B407" s="16"/>
      <c r="C407" s="17"/>
      <c r="D407" s="17"/>
      <c r="E407" s="17"/>
      <c r="F407" s="16"/>
      <c r="G407" s="16"/>
      <c r="H407" s="23"/>
      <c r="I407" s="28"/>
      <c r="J407" s="28">
        <f t="shared" si="10"/>
        <v>0</v>
      </c>
    </row>
    <row r="408" spans="1:10" ht="24.95" customHeight="1">
      <c r="A408" s="45" t="s">
        <v>146</v>
      </c>
      <c r="B408" s="10"/>
      <c r="C408" s="9" t="s">
        <v>80</v>
      </c>
      <c r="D408" s="10"/>
      <c r="E408" s="10"/>
      <c r="F408" s="10"/>
      <c r="G408" s="10"/>
      <c r="H408" s="23">
        <v>0</v>
      </c>
      <c r="I408" s="28"/>
      <c r="J408" s="39">
        <f>SUM(J411)</f>
        <v>0</v>
      </c>
    </row>
    <row r="409" spans="1:10" ht="10.9" customHeight="1">
      <c r="A409" s="45"/>
      <c r="B409" s="10"/>
      <c r="C409" s="9"/>
      <c r="D409" s="10"/>
      <c r="E409" s="10"/>
      <c r="F409" s="10"/>
      <c r="G409" s="10"/>
      <c r="H409" s="23"/>
      <c r="I409" s="28"/>
      <c r="J409" s="39"/>
    </row>
    <row r="410" spans="1:10" ht="11.45" customHeight="1">
      <c r="A410" s="45"/>
      <c r="B410" s="10"/>
      <c r="C410" s="9"/>
      <c r="D410" s="10"/>
      <c r="E410" s="10"/>
      <c r="F410" s="10"/>
      <c r="G410" s="10"/>
      <c r="H410" s="23"/>
      <c r="I410" s="28"/>
      <c r="J410" s="39"/>
    </row>
    <row r="411" spans="1:10" ht="11.45" customHeight="1">
      <c r="A411" s="11"/>
      <c r="B411" s="16"/>
      <c r="C411" s="17"/>
      <c r="D411" s="17"/>
      <c r="E411" s="17"/>
      <c r="F411" s="16"/>
      <c r="G411" s="16"/>
      <c r="H411" s="23"/>
      <c r="I411" s="28"/>
      <c r="J411" s="28">
        <f t="shared" si="10"/>
        <v>0</v>
      </c>
    </row>
    <row r="412" spans="1:10" ht="24.95" customHeight="1">
      <c r="A412" s="45" t="s">
        <v>175</v>
      </c>
      <c r="B412" s="10"/>
      <c r="C412" s="9" t="s">
        <v>82</v>
      </c>
      <c r="D412" s="10"/>
      <c r="E412" s="10"/>
      <c r="F412" s="10"/>
      <c r="G412" s="10"/>
      <c r="H412" s="23">
        <v>0</v>
      </c>
      <c r="I412" s="28"/>
      <c r="J412" s="39">
        <f>SUM(J413:J415)</f>
        <v>0</v>
      </c>
    </row>
    <row r="413" spans="1:10">
      <c r="A413" s="11"/>
      <c r="B413" s="16"/>
      <c r="C413" s="17"/>
      <c r="D413" s="17"/>
      <c r="E413" s="17"/>
      <c r="F413" s="16"/>
      <c r="G413" s="16"/>
      <c r="H413" s="23"/>
      <c r="I413" s="28"/>
      <c r="J413" s="28">
        <f t="shared" si="10"/>
        <v>0</v>
      </c>
    </row>
    <row r="414" spans="1:10">
      <c r="A414" s="11"/>
      <c r="B414" s="16"/>
      <c r="C414" s="17"/>
      <c r="D414" s="17"/>
      <c r="E414" s="17"/>
      <c r="F414" s="16"/>
      <c r="G414" s="16"/>
      <c r="H414" s="23"/>
      <c r="I414" s="28"/>
      <c r="J414" s="28">
        <f t="shared" si="10"/>
        <v>0</v>
      </c>
    </row>
    <row r="415" spans="1:10">
      <c r="A415" s="11"/>
      <c r="B415" s="16"/>
      <c r="C415" s="17"/>
      <c r="D415" s="17"/>
      <c r="E415" s="17"/>
      <c r="F415" s="16"/>
      <c r="G415" s="16"/>
      <c r="H415" s="23"/>
      <c r="I415" s="28"/>
      <c r="J415" s="28">
        <f t="shared" si="10"/>
        <v>0</v>
      </c>
    </row>
    <row r="416" spans="1:10" ht="24.95" customHeight="1">
      <c r="A416" s="45" t="s">
        <v>176</v>
      </c>
      <c r="B416" s="10"/>
      <c r="C416" s="9" t="s">
        <v>84</v>
      </c>
      <c r="D416" s="10"/>
      <c r="E416" s="10"/>
      <c r="F416" s="10"/>
      <c r="G416" s="10"/>
      <c r="H416" s="23">
        <v>0</v>
      </c>
      <c r="I416" s="28"/>
      <c r="J416" s="39">
        <f>SUM(J417:J419)</f>
        <v>0</v>
      </c>
    </row>
    <row r="417" spans="1:10" ht="12" customHeight="1">
      <c r="A417" s="11"/>
      <c r="B417" s="19"/>
      <c r="C417" s="14"/>
      <c r="D417" s="14"/>
      <c r="E417" s="14"/>
      <c r="F417" s="15"/>
      <c r="G417" s="15"/>
      <c r="H417" s="23"/>
      <c r="I417" s="28"/>
      <c r="J417" s="28">
        <f t="shared" si="10"/>
        <v>0</v>
      </c>
    </row>
    <row r="418" spans="1:10" ht="10.9" customHeight="1">
      <c r="A418" s="11"/>
      <c r="B418" s="19"/>
      <c r="C418" s="14"/>
      <c r="D418" s="14"/>
      <c r="E418" s="14"/>
      <c r="F418" s="15"/>
      <c r="G418" s="15"/>
      <c r="H418" s="23"/>
      <c r="I418" s="28"/>
      <c r="J418" s="28">
        <f t="shared" si="10"/>
        <v>0</v>
      </c>
    </row>
    <row r="419" spans="1:10" ht="10.15" customHeight="1">
      <c r="A419" s="11"/>
      <c r="B419" s="19"/>
      <c r="C419" s="14"/>
      <c r="D419" s="14"/>
      <c r="E419" s="14"/>
      <c r="F419" s="15"/>
      <c r="G419" s="15"/>
      <c r="H419" s="23"/>
      <c r="I419" s="28"/>
      <c r="J419" s="28">
        <f t="shared" si="10"/>
        <v>0</v>
      </c>
    </row>
    <row r="420" spans="1:10" ht="24.95" customHeight="1">
      <c r="A420" s="45" t="s">
        <v>177</v>
      </c>
      <c r="B420" s="10"/>
      <c r="C420" s="9" t="s">
        <v>86</v>
      </c>
      <c r="D420" s="10"/>
      <c r="E420" s="10"/>
      <c r="F420" s="10"/>
      <c r="G420" s="10"/>
      <c r="H420" s="23">
        <v>0</v>
      </c>
      <c r="I420" s="28"/>
      <c r="J420" s="39">
        <f>SUM(J421:J423)</f>
        <v>0</v>
      </c>
    </row>
    <row r="421" spans="1:10" s="2" customFormat="1">
      <c r="A421" s="11"/>
      <c r="B421" s="12"/>
      <c r="C421" s="13"/>
      <c r="D421" s="14"/>
      <c r="E421" s="14"/>
      <c r="F421" s="15"/>
      <c r="G421" s="15"/>
      <c r="H421" s="24"/>
      <c r="I421" s="28"/>
      <c r="J421" s="28">
        <f t="shared" si="10"/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 ht="15.75">
      <c r="A424" s="32" t="s">
        <v>91</v>
      </c>
      <c r="B424" s="33"/>
      <c r="C424" s="34"/>
      <c r="D424" s="35"/>
      <c r="E424" s="35"/>
      <c r="F424" s="36"/>
      <c r="G424" s="36"/>
      <c r="H424" s="37"/>
      <c r="I424" s="38"/>
      <c r="J424" s="28"/>
    </row>
    <row r="425" spans="1:10" ht="24.95" customHeight="1">
      <c r="A425" s="41" t="s">
        <v>181</v>
      </c>
      <c r="B425" s="40"/>
      <c r="C425" s="42"/>
      <c r="D425" s="42"/>
      <c r="E425" s="42"/>
      <c r="F425" s="42"/>
      <c r="G425" s="42"/>
      <c r="H425" s="43"/>
      <c r="I425" s="44"/>
      <c r="J425" s="28">
        <f>J430+J442+J454+J474+J478+J482+J486+J490+J498+J514+J518+J526+J530</f>
        <v>10297.94</v>
      </c>
    </row>
    <row r="426" spans="1:10" ht="24.95" customHeight="1">
      <c r="A426" s="45" t="s">
        <v>13</v>
      </c>
      <c r="B426" s="10"/>
      <c r="C426" s="9" t="s">
        <v>93</v>
      </c>
      <c r="D426" s="10"/>
      <c r="E426" s="10"/>
      <c r="F426" s="10"/>
      <c r="G426" s="10"/>
      <c r="H426" s="23">
        <v>0</v>
      </c>
      <c r="I426" s="28"/>
      <c r="J426" s="39">
        <f>SUM(J427:J429)</f>
        <v>0</v>
      </c>
    </row>
    <row r="427" spans="1:10" s="2" customFormat="1">
      <c r="A427" s="11"/>
      <c r="B427" s="12"/>
      <c r="C427" s="13"/>
      <c r="D427" s="13"/>
      <c r="E427" s="13"/>
      <c r="F427" s="13"/>
      <c r="G427" s="13"/>
      <c r="H427" s="24"/>
      <c r="I427" s="28"/>
      <c r="J427" s="28">
        <f t="shared" si="10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0"/>
        <v>0</v>
      </c>
    </row>
    <row r="429" spans="1:10" s="2" customFormat="1">
      <c r="A429" s="11"/>
      <c r="B429" s="12"/>
      <c r="C429" s="13"/>
      <c r="D429" s="14"/>
      <c r="E429" s="14"/>
      <c r="F429" s="15"/>
      <c r="G429" s="15"/>
      <c r="H429" s="24"/>
      <c r="I429" s="28"/>
      <c r="J429" s="28">
        <f t="shared" si="10"/>
        <v>0</v>
      </c>
    </row>
    <row r="430" spans="1:10" ht="24.95" customHeight="1">
      <c r="A430" s="45" t="s">
        <v>94</v>
      </c>
      <c r="B430" s="10"/>
      <c r="C430" s="9" t="s">
        <v>95</v>
      </c>
      <c r="D430" s="10"/>
      <c r="E430" s="10"/>
      <c r="F430" s="10"/>
      <c r="G430" s="10"/>
      <c r="H430" s="23">
        <v>0</v>
      </c>
      <c r="I430" s="28"/>
      <c r="J430" s="39">
        <f>SUM(J431:J433)</f>
        <v>712.25</v>
      </c>
    </row>
    <row r="431" spans="1:10" s="2" customFormat="1" ht="22.5">
      <c r="A431" s="11"/>
      <c r="B431" s="12"/>
      <c r="C431" s="13" t="s">
        <v>2008</v>
      </c>
      <c r="D431" s="13" t="s">
        <v>1347</v>
      </c>
      <c r="E431" s="13" t="s">
        <v>17</v>
      </c>
      <c r="F431" s="13">
        <v>5</v>
      </c>
      <c r="G431" s="13" t="s">
        <v>2009</v>
      </c>
      <c r="H431" s="24">
        <v>55</v>
      </c>
      <c r="I431" s="28">
        <v>12.95</v>
      </c>
      <c r="J431" s="28">
        <f t="shared" ref="J431:J493" si="11">H431*I431</f>
        <v>712.25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s="2" customFormat="1">
      <c r="A433" s="11"/>
      <c r="B433" s="12"/>
      <c r="C433" s="13"/>
      <c r="D433" s="14"/>
      <c r="E433" s="14"/>
      <c r="F433" s="15"/>
      <c r="G433" s="15"/>
      <c r="H433" s="24"/>
      <c r="I433" s="28"/>
      <c r="J433" s="28">
        <f t="shared" si="11"/>
        <v>0</v>
      </c>
    </row>
    <row r="434" spans="1:10" ht="24.95" customHeight="1">
      <c r="A434" s="45" t="s">
        <v>96</v>
      </c>
      <c r="B434" s="10"/>
      <c r="C434" s="9" t="s">
        <v>97</v>
      </c>
      <c r="D434" s="10"/>
      <c r="E434" s="10"/>
      <c r="F434" s="10"/>
      <c r="G434" s="10"/>
      <c r="H434" s="23">
        <v>0</v>
      </c>
      <c r="I434" s="28"/>
      <c r="J434" s="39">
        <f>SUM(J435:J437)</f>
        <v>0</v>
      </c>
    </row>
    <row r="435" spans="1:10" s="2" customFormat="1">
      <c r="A435" s="11"/>
      <c r="B435" s="12"/>
      <c r="C435" s="13"/>
      <c r="D435" s="14"/>
      <c r="E435" s="14"/>
      <c r="F435" s="15"/>
      <c r="G435" s="15"/>
      <c r="H435" s="24"/>
      <c r="I435" s="28"/>
      <c r="J435" s="28">
        <f t="shared" si="11"/>
        <v>0</v>
      </c>
    </row>
    <row r="436" spans="1:10" s="2" customFormat="1">
      <c r="A436" s="11"/>
      <c r="B436" s="12"/>
      <c r="C436" s="13"/>
      <c r="D436" s="14"/>
      <c r="E436" s="14"/>
      <c r="F436" s="15"/>
      <c r="G436" s="15"/>
      <c r="H436" s="24"/>
      <c r="I436" s="28"/>
      <c r="J436" s="28">
        <f t="shared" si="11"/>
        <v>0</v>
      </c>
    </row>
    <row r="437" spans="1:10" s="2" customFormat="1">
      <c r="A437" s="11"/>
      <c r="B437" s="12"/>
      <c r="C437" s="13"/>
      <c r="D437" s="14"/>
      <c r="E437" s="14"/>
      <c r="F437" s="15"/>
      <c r="G437" s="15"/>
      <c r="H437" s="24"/>
      <c r="I437" s="28"/>
      <c r="J437" s="28">
        <f t="shared" si="11"/>
        <v>0</v>
      </c>
    </row>
    <row r="438" spans="1:10" ht="24.95" customHeight="1">
      <c r="A438" s="45" t="s">
        <v>104</v>
      </c>
      <c r="B438" s="10"/>
      <c r="C438" s="9" t="s">
        <v>28</v>
      </c>
      <c r="D438" s="10"/>
      <c r="E438" s="10"/>
      <c r="F438" s="10"/>
      <c r="G438" s="10"/>
      <c r="H438" s="23">
        <v>0</v>
      </c>
      <c r="I438" s="28"/>
      <c r="J438" s="39">
        <f>SUM(J439:J441)</f>
        <v>0</v>
      </c>
    </row>
    <row r="439" spans="1:10">
      <c r="A439" s="11"/>
      <c r="B439" s="16"/>
      <c r="C439" s="17"/>
      <c r="D439" s="17"/>
      <c r="E439" s="17"/>
      <c r="F439" s="16"/>
      <c r="G439" s="16"/>
      <c r="H439" s="23"/>
      <c r="I439" s="28"/>
      <c r="J439" s="28">
        <f t="shared" si="11"/>
        <v>0</v>
      </c>
    </row>
    <row r="440" spans="1:10">
      <c r="A440" s="11"/>
      <c r="B440" s="16"/>
      <c r="C440" s="17"/>
      <c r="D440" s="17"/>
      <c r="E440" s="17"/>
      <c r="F440" s="16"/>
      <c r="G440" s="16"/>
      <c r="H440" s="23"/>
      <c r="I440" s="28"/>
      <c r="J440" s="28">
        <f t="shared" si="11"/>
        <v>0</v>
      </c>
    </row>
    <row r="441" spans="1:10">
      <c r="A441" s="11"/>
      <c r="B441" s="16"/>
      <c r="C441" s="17"/>
      <c r="D441" s="17"/>
      <c r="E441" s="17"/>
      <c r="F441" s="16"/>
      <c r="G441" s="16"/>
      <c r="H441" s="23"/>
      <c r="I441" s="28"/>
      <c r="J441" s="28">
        <f t="shared" si="11"/>
        <v>0</v>
      </c>
    </row>
    <row r="442" spans="1:10" ht="24.95" customHeight="1">
      <c r="A442" s="45" t="s">
        <v>39</v>
      </c>
      <c r="B442" s="10"/>
      <c r="C442" s="9" t="s">
        <v>185</v>
      </c>
      <c r="D442" s="10"/>
      <c r="E442" s="10"/>
      <c r="F442" s="10"/>
      <c r="G442" s="10"/>
      <c r="H442" s="23">
        <v>0</v>
      </c>
      <c r="I442" s="28"/>
      <c r="J442" s="39">
        <f>SUM(J443:J445)</f>
        <v>737.08000000000015</v>
      </c>
    </row>
    <row r="443" spans="1:10" s="2" customFormat="1" ht="22.5">
      <c r="A443" s="11"/>
      <c r="B443" s="12"/>
      <c r="C443" s="17" t="s">
        <v>2010</v>
      </c>
      <c r="D443" s="17" t="s">
        <v>444</v>
      </c>
      <c r="E443" s="17" t="s">
        <v>17</v>
      </c>
      <c r="F443" s="17">
        <v>5</v>
      </c>
      <c r="G443" s="17" t="s">
        <v>234</v>
      </c>
      <c r="H443" s="24">
        <v>54</v>
      </c>
      <c r="I443" s="28">
        <v>12.38</v>
      </c>
      <c r="J443" s="28">
        <f t="shared" si="11"/>
        <v>668.5200000000001</v>
      </c>
    </row>
    <row r="444" spans="1:10" s="2" customFormat="1" ht="33.75">
      <c r="A444" s="11"/>
      <c r="B444" s="12"/>
      <c r="C444" s="17" t="s">
        <v>2011</v>
      </c>
      <c r="D444" s="17" t="s">
        <v>444</v>
      </c>
      <c r="E444" s="17" t="s">
        <v>17</v>
      </c>
      <c r="F444" s="17">
        <v>5</v>
      </c>
      <c r="G444" s="17" t="s">
        <v>234</v>
      </c>
      <c r="H444" s="24">
        <v>4</v>
      </c>
      <c r="I444" s="28">
        <v>17.14</v>
      </c>
      <c r="J444" s="28">
        <f t="shared" si="11"/>
        <v>68.56</v>
      </c>
    </row>
    <row r="445" spans="1:10" s="2" customFormat="1">
      <c r="A445" s="11"/>
      <c r="B445" s="12"/>
      <c r="C445" s="13"/>
      <c r="D445" s="14"/>
      <c r="E445" s="14"/>
      <c r="F445" s="15"/>
      <c r="G445" s="15"/>
      <c r="H445" s="24"/>
      <c r="I445" s="28"/>
      <c r="J445" s="28">
        <f t="shared" si="11"/>
        <v>0</v>
      </c>
    </row>
    <row r="446" spans="1:10" ht="24.95" customHeight="1">
      <c r="A446" s="45" t="s">
        <v>41</v>
      </c>
      <c r="B446" s="10"/>
      <c r="C446" s="9" t="s">
        <v>191</v>
      </c>
      <c r="D446" s="10"/>
      <c r="E446" s="10"/>
      <c r="F446" s="10"/>
      <c r="G446" s="10"/>
      <c r="H446" s="23">
        <v>0</v>
      </c>
      <c r="I446" s="28"/>
      <c r="J446" s="39">
        <f>SUM(J447:J449)</f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 s="2" customFormat="1">
      <c r="A448" s="11"/>
      <c r="B448" s="12"/>
      <c r="C448" s="13"/>
      <c r="D448" s="14"/>
      <c r="E448" s="14"/>
      <c r="F448" s="15"/>
      <c r="G448" s="15"/>
      <c r="H448" s="24"/>
      <c r="I448" s="28"/>
      <c r="J448" s="28">
        <f t="shared" si="11"/>
        <v>0</v>
      </c>
    </row>
    <row r="449" spans="1:10" s="2" customFormat="1">
      <c r="A449" s="11"/>
      <c r="B449" s="12"/>
      <c r="C449" s="13"/>
      <c r="D449" s="14"/>
      <c r="E449" s="14"/>
      <c r="F449" s="15"/>
      <c r="G449" s="15"/>
      <c r="H449" s="24"/>
      <c r="I449" s="28"/>
      <c r="J449" s="28">
        <f t="shared" si="11"/>
        <v>0</v>
      </c>
    </row>
    <row r="450" spans="1:10" ht="24.95" customHeight="1">
      <c r="A450" s="45" t="s">
        <v>43</v>
      </c>
      <c r="B450" s="10"/>
      <c r="C450" s="9" t="s">
        <v>192</v>
      </c>
      <c r="D450" s="10"/>
      <c r="E450" s="10"/>
      <c r="F450" s="10"/>
      <c r="G450" s="10"/>
      <c r="H450" s="23">
        <v>0</v>
      </c>
      <c r="I450" s="28"/>
      <c r="J450" s="39">
        <f>SUM(J451:J453)</f>
        <v>0</v>
      </c>
    </row>
    <row r="451" spans="1:10">
      <c r="A451" s="11"/>
      <c r="B451" s="16"/>
      <c r="C451" s="17"/>
      <c r="D451" s="17"/>
      <c r="E451" s="17"/>
      <c r="F451" s="16"/>
      <c r="G451" s="16"/>
      <c r="H451" s="23"/>
      <c r="I451" s="28"/>
      <c r="J451" s="28">
        <f t="shared" si="11"/>
        <v>0</v>
      </c>
    </row>
    <row r="452" spans="1:10">
      <c r="A452" s="11"/>
      <c r="B452" s="16"/>
      <c r="C452" s="17"/>
      <c r="D452" s="17"/>
      <c r="E452" s="17"/>
      <c r="F452" s="16"/>
      <c r="G452" s="16"/>
      <c r="H452" s="23"/>
      <c r="I452" s="28"/>
      <c r="J452" s="28">
        <f t="shared" si="11"/>
        <v>0</v>
      </c>
    </row>
    <row r="453" spans="1:10">
      <c r="A453" s="11"/>
      <c r="B453" s="16"/>
      <c r="C453" s="17"/>
      <c r="D453" s="17"/>
      <c r="E453" s="17"/>
      <c r="F453" s="16"/>
      <c r="G453" s="16"/>
      <c r="H453" s="23"/>
      <c r="I453" s="28"/>
      <c r="J453" s="28">
        <f t="shared" si="11"/>
        <v>0</v>
      </c>
    </row>
    <row r="454" spans="1:10" ht="24.95" customHeight="1">
      <c r="A454" s="45" t="s">
        <v>49</v>
      </c>
      <c r="B454" s="10"/>
      <c r="C454" s="9" t="s">
        <v>196</v>
      </c>
      <c r="D454" s="10"/>
      <c r="E454" s="10"/>
      <c r="F454" s="10"/>
      <c r="G454" s="10"/>
      <c r="H454" s="23">
        <v>0</v>
      </c>
      <c r="I454" s="28"/>
      <c r="J454" s="39">
        <f>SUM(J455:J457)</f>
        <v>371.40000000000003</v>
      </c>
    </row>
    <row r="455" spans="1:10" s="2" customFormat="1" ht="22.5">
      <c r="A455" s="11"/>
      <c r="B455" s="12"/>
      <c r="C455" s="17" t="s">
        <v>1226</v>
      </c>
      <c r="D455" s="17" t="s">
        <v>2012</v>
      </c>
      <c r="E455" s="17" t="s">
        <v>17</v>
      </c>
      <c r="F455" s="17">
        <v>5</v>
      </c>
      <c r="G455" s="17" t="s">
        <v>234</v>
      </c>
      <c r="H455" s="24">
        <v>30</v>
      </c>
      <c r="I455" s="28">
        <v>12.38</v>
      </c>
      <c r="J455" s="28">
        <f t="shared" si="11"/>
        <v>371.40000000000003</v>
      </c>
    </row>
    <row r="456" spans="1:10" s="2" customFormat="1">
      <c r="A456" s="11"/>
      <c r="B456" s="12"/>
      <c r="C456" s="13"/>
      <c r="D456" s="14"/>
      <c r="E456" s="14"/>
      <c r="F456" s="15"/>
      <c r="G456" s="15"/>
      <c r="H456" s="24"/>
      <c r="I456" s="28"/>
      <c r="J456" s="28">
        <f t="shared" si="11"/>
        <v>0</v>
      </c>
    </row>
    <row r="457" spans="1:10" s="2" customFormat="1">
      <c r="A457" s="11"/>
      <c r="B457" s="12"/>
      <c r="C457" s="13"/>
      <c r="D457" s="14"/>
      <c r="E457" s="14"/>
      <c r="F457" s="15"/>
      <c r="G457" s="15"/>
      <c r="H457" s="24"/>
      <c r="I457" s="28"/>
      <c r="J457" s="28">
        <f t="shared" si="11"/>
        <v>0</v>
      </c>
    </row>
    <row r="458" spans="1:10" ht="24.95" customHeight="1">
      <c r="A458" s="45" t="s">
        <v>51</v>
      </c>
      <c r="B458" s="10"/>
      <c r="C458" s="9" t="s">
        <v>197</v>
      </c>
      <c r="D458" s="10"/>
      <c r="E458" s="10"/>
      <c r="F458" s="10"/>
      <c r="G458" s="10"/>
      <c r="H458" s="23">
        <v>0</v>
      </c>
      <c r="I458" s="28"/>
      <c r="J458" s="39">
        <f>SUM(J459:J461)</f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>
        <f t="shared" si="11"/>
        <v>0</v>
      </c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/>
    </row>
    <row r="461" spans="1:10">
      <c r="A461" s="11"/>
      <c r="B461" s="16"/>
      <c r="C461" s="17"/>
      <c r="D461" s="17"/>
      <c r="E461" s="17"/>
      <c r="F461" s="16"/>
      <c r="G461" s="16"/>
      <c r="H461" s="23"/>
      <c r="I461" s="28"/>
      <c r="J461" s="28">
        <f t="shared" si="11"/>
        <v>0</v>
      </c>
    </row>
    <row r="462" spans="1:10" ht="24.95" customHeight="1">
      <c r="A462" s="45" t="s">
        <v>55</v>
      </c>
      <c r="B462" s="10"/>
      <c r="C462" s="9" t="s">
        <v>198</v>
      </c>
      <c r="D462" s="10"/>
      <c r="E462" s="10"/>
      <c r="F462" s="10"/>
      <c r="G462" s="10"/>
      <c r="H462" s="23">
        <v>0</v>
      </c>
      <c r="I462" s="28"/>
      <c r="J462" s="39">
        <f>SUM(J463:J465)</f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/>
    </row>
    <row r="465" spans="1:10">
      <c r="A465" s="11"/>
      <c r="B465" s="16"/>
      <c r="C465" s="17"/>
      <c r="D465" s="17"/>
      <c r="E465" s="17"/>
      <c r="F465" s="16"/>
      <c r="G465" s="16"/>
      <c r="H465" s="23"/>
      <c r="I465" s="28"/>
      <c r="J465" s="28">
        <f t="shared" si="11"/>
        <v>0</v>
      </c>
    </row>
    <row r="466" spans="1:10" ht="24.95" customHeight="1">
      <c r="A466" s="45" t="s">
        <v>57</v>
      </c>
      <c r="B466" s="10"/>
      <c r="C466" s="9" t="s">
        <v>199</v>
      </c>
      <c r="D466" s="10"/>
      <c r="E466" s="10"/>
      <c r="F466" s="10"/>
      <c r="G466" s="10"/>
      <c r="H466" s="23">
        <v>0</v>
      </c>
      <c r="I466" s="28"/>
      <c r="J466" s="39">
        <f>SUM(J467:J469)</f>
        <v>0</v>
      </c>
    </row>
    <row r="467" spans="1:10">
      <c r="A467" s="11"/>
      <c r="B467" s="16"/>
      <c r="C467" s="17"/>
      <c r="D467" s="17"/>
      <c r="E467" s="17"/>
      <c r="F467" s="16"/>
      <c r="G467" s="16"/>
      <c r="H467" s="23"/>
      <c r="I467" s="28"/>
      <c r="J467" s="28">
        <f t="shared" si="11"/>
        <v>0</v>
      </c>
    </row>
    <row r="468" spans="1:10">
      <c r="A468" s="11"/>
      <c r="B468" s="16"/>
      <c r="C468" s="17"/>
      <c r="D468" s="17"/>
      <c r="E468" s="17"/>
      <c r="F468" s="16"/>
      <c r="G468" s="16"/>
      <c r="H468" s="23"/>
      <c r="I468" s="28"/>
      <c r="J468" s="28">
        <f t="shared" si="11"/>
        <v>0</v>
      </c>
    </row>
    <row r="469" spans="1:10">
      <c r="A469" s="11"/>
      <c r="B469" s="16"/>
      <c r="C469" s="17"/>
      <c r="D469" s="17"/>
      <c r="E469" s="17"/>
      <c r="F469" s="16"/>
      <c r="G469" s="16"/>
      <c r="H469" s="23"/>
      <c r="I469" s="28"/>
      <c r="J469" s="28">
        <f t="shared" si="11"/>
        <v>0</v>
      </c>
    </row>
    <row r="470" spans="1:10" ht="24.95" customHeight="1">
      <c r="A470" s="45" t="s">
        <v>59</v>
      </c>
      <c r="B470" s="10"/>
      <c r="C470" s="9" t="s">
        <v>200</v>
      </c>
      <c r="D470" s="10"/>
      <c r="E470" s="10"/>
      <c r="F470" s="10"/>
      <c r="G470" s="10"/>
      <c r="H470" s="23">
        <v>0</v>
      </c>
      <c r="I470" s="28"/>
      <c r="J470" s="39">
        <f>SUM(J471:J473)</f>
        <v>0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/>
    </row>
    <row r="473" spans="1:10" s="2" customFormat="1">
      <c r="A473" s="11"/>
      <c r="B473" s="12"/>
      <c r="C473" s="13"/>
      <c r="D473" s="14"/>
      <c r="E473" s="14"/>
      <c r="F473" s="15"/>
      <c r="G473" s="15"/>
      <c r="H473" s="24"/>
      <c r="I473" s="28"/>
      <c r="J473" s="28">
        <f t="shared" si="11"/>
        <v>0</v>
      </c>
    </row>
    <row r="474" spans="1:10" ht="24.95" customHeight="1">
      <c r="A474" s="45" t="s">
        <v>64</v>
      </c>
      <c r="B474" s="10"/>
      <c r="C474" s="9" t="s">
        <v>44</v>
      </c>
      <c r="D474" s="10"/>
      <c r="E474" s="10"/>
      <c r="F474" s="10"/>
      <c r="G474" s="10"/>
      <c r="H474" s="23">
        <v>0</v>
      </c>
      <c r="I474" s="28"/>
      <c r="J474" s="39">
        <f>SUM(J475:J477)</f>
        <v>17.14</v>
      </c>
    </row>
    <row r="475" spans="1:10" s="2" customFormat="1" ht="33.75">
      <c r="A475" s="11"/>
      <c r="B475" s="12"/>
      <c r="C475" s="46" t="s">
        <v>2013</v>
      </c>
      <c r="D475" s="46" t="s">
        <v>2014</v>
      </c>
      <c r="E475" s="46" t="s">
        <v>17</v>
      </c>
      <c r="F475" s="46">
        <v>5</v>
      </c>
      <c r="G475" s="46" t="s">
        <v>234</v>
      </c>
      <c r="H475" s="24">
        <v>1</v>
      </c>
      <c r="I475" s="28">
        <v>17.14</v>
      </c>
      <c r="J475" s="28">
        <f t="shared" si="11"/>
        <v>17.14</v>
      </c>
    </row>
    <row r="476" spans="1:10" s="2" customFormat="1">
      <c r="A476" s="11"/>
      <c r="B476" s="12"/>
      <c r="C476" s="13"/>
      <c r="D476" s="14"/>
      <c r="E476" s="14"/>
      <c r="F476" s="15"/>
      <c r="G476" s="15"/>
      <c r="H476" s="24"/>
      <c r="I476" s="28"/>
      <c r="J476" s="28">
        <f t="shared" si="11"/>
        <v>0</v>
      </c>
    </row>
    <row r="477" spans="1:10" s="2" customFormat="1">
      <c r="A477" s="11"/>
      <c r="B477" s="12"/>
      <c r="C477" s="13"/>
      <c r="D477" s="14"/>
      <c r="E477" s="14"/>
      <c r="F477" s="15"/>
      <c r="G477" s="15"/>
      <c r="H477" s="24"/>
      <c r="I477" s="28"/>
      <c r="J477" s="28">
        <f t="shared" si="11"/>
        <v>0</v>
      </c>
    </row>
    <row r="478" spans="1:10" ht="24.95" customHeight="1">
      <c r="A478" s="45" t="s">
        <v>69</v>
      </c>
      <c r="B478" s="10"/>
      <c r="C478" s="9" t="s">
        <v>50</v>
      </c>
      <c r="D478" s="10"/>
      <c r="E478" s="10"/>
      <c r="F478" s="10"/>
      <c r="G478" s="10"/>
      <c r="H478" s="23">
        <v>0</v>
      </c>
      <c r="I478" s="28"/>
      <c r="J478" s="39">
        <f>SUM(J479:J481)</f>
        <v>60</v>
      </c>
    </row>
    <row r="479" spans="1:10" ht="22.5">
      <c r="A479" s="11"/>
      <c r="B479" s="16"/>
      <c r="C479" s="46" t="s">
        <v>2015</v>
      </c>
      <c r="D479" s="47" t="s">
        <v>2016</v>
      </c>
      <c r="E479" s="47" t="s">
        <v>17</v>
      </c>
      <c r="F479" s="47">
        <v>5</v>
      </c>
      <c r="G479" s="47" t="s">
        <v>2017</v>
      </c>
      <c r="H479" s="100">
        <v>3</v>
      </c>
      <c r="I479" s="28">
        <v>10</v>
      </c>
      <c r="J479" s="28">
        <f t="shared" si="11"/>
        <v>30</v>
      </c>
    </row>
    <row r="480" spans="1:10" ht="22.5">
      <c r="A480" s="11"/>
      <c r="B480" s="16"/>
      <c r="C480" s="49" t="s">
        <v>2018</v>
      </c>
      <c r="D480" s="50" t="s">
        <v>2016</v>
      </c>
      <c r="E480" s="50" t="s">
        <v>17</v>
      </c>
      <c r="F480" s="50">
        <v>5</v>
      </c>
      <c r="G480" s="50" t="s">
        <v>2017</v>
      </c>
      <c r="H480" s="166">
        <v>3</v>
      </c>
      <c r="I480" s="28">
        <v>10</v>
      </c>
      <c r="J480" s="28">
        <f>H480*I480</f>
        <v>30</v>
      </c>
    </row>
    <row r="481" spans="1:10">
      <c r="A481" s="11"/>
      <c r="B481" s="16"/>
      <c r="C481" s="17"/>
      <c r="D481" s="17"/>
      <c r="E481" s="17"/>
      <c r="F481" s="16"/>
      <c r="G481" s="16"/>
      <c r="H481" s="23"/>
      <c r="I481" s="28"/>
      <c r="J481" s="28">
        <f t="shared" si="11"/>
        <v>0</v>
      </c>
    </row>
    <row r="482" spans="1:10" ht="24.95" customHeight="1">
      <c r="A482" s="45" t="s">
        <v>71</v>
      </c>
      <c r="B482" s="10"/>
      <c r="C482" s="9" t="s">
        <v>203</v>
      </c>
      <c r="D482" s="10"/>
      <c r="E482" s="10"/>
      <c r="F482" s="10"/>
      <c r="G482" s="10"/>
      <c r="H482" s="23">
        <v>0</v>
      </c>
      <c r="I482" s="28"/>
      <c r="J482" s="39">
        <f>SUM(J483:J485)</f>
        <v>641.03</v>
      </c>
    </row>
    <row r="483" spans="1:10" s="2" customFormat="1" ht="22.5">
      <c r="A483" s="11"/>
      <c r="B483" s="12"/>
      <c r="C483" s="17" t="s">
        <v>2019</v>
      </c>
      <c r="D483" s="17" t="s">
        <v>1228</v>
      </c>
      <c r="E483" s="17" t="s">
        <v>180</v>
      </c>
      <c r="F483" s="17">
        <v>5</v>
      </c>
      <c r="G483" s="17" t="s">
        <v>307</v>
      </c>
      <c r="H483" s="24">
        <v>55</v>
      </c>
      <c r="I483" s="28">
        <v>11.43</v>
      </c>
      <c r="J483" s="28">
        <f t="shared" si="11"/>
        <v>628.65</v>
      </c>
    </row>
    <row r="484" spans="1:10" s="2" customFormat="1" ht="22.5">
      <c r="A484" s="11"/>
      <c r="B484" s="12"/>
      <c r="C484" s="17" t="s">
        <v>2020</v>
      </c>
      <c r="D484" s="14" t="s">
        <v>2021</v>
      </c>
      <c r="E484" s="14" t="s">
        <v>1968</v>
      </c>
      <c r="F484" s="15" t="s">
        <v>223</v>
      </c>
      <c r="G484" s="15" t="s">
        <v>19</v>
      </c>
      <c r="H484" s="24">
        <v>1</v>
      </c>
      <c r="I484" s="28">
        <v>12.38</v>
      </c>
      <c r="J484" s="28">
        <f t="shared" si="11"/>
        <v>12.38</v>
      </c>
    </row>
    <row r="485" spans="1:10" s="2" customFormat="1">
      <c r="A485" s="11"/>
      <c r="B485" s="12"/>
      <c r="C485" s="13"/>
      <c r="D485" s="14"/>
      <c r="E485" s="14"/>
      <c r="F485" s="15"/>
      <c r="G485" s="15"/>
      <c r="H485" s="24"/>
      <c r="I485" s="28"/>
      <c r="J485" s="28">
        <f t="shared" si="11"/>
        <v>0</v>
      </c>
    </row>
    <row r="486" spans="1:10" ht="24.95" customHeight="1">
      <c r="A486" s="45" t="s">
        <v>73</v>
      </c>
      <c r="B486" s="10"/>
      <c r="C486" s="9" t="s">
        <v>207</v>
      </c>
      <c r="D486" s="10"/>
      <c r="E486" s="10"/>
      <c r="F486" s="10"/>
      <c r="G486" s="10"/>
      <c r="H486" s="23">
        <v>0</v>
      </c>
      <c r="I486" s="28"/>
      <c r="J486" s="39">
        <f>SUM(J487:J489)</f>
        <v>42.87</v>
      </c>
    </row>
    <row r="487" spans="1:10" ht="22.5">
      <c r="A487" s="11"/>
      <c r="B487" s="16"/>
      <c r="C487" s="17" t="s">
        <v>2022</v>
      </c>
      <c r="D487" s="17" t="s">
        <v>209</v>
      </c>
      <c r="E487" s="17" t="s">
        <v>17</v>
      </c>
      <c r="F487" s="16">
        <v>5</v>
      </c>
      <c r="G487" s="16" t="s">
        <v>19</v>
      </c>
      <c r="H487" s="23">
        <v>3</v>
      </c>
      <c r="I487" s="28">
        <v>14.29</v>
      </c>
      <c r="J487" s="28">
        <f t="shared" si="11"/>
        <v>42.87</v>
      </c>
    </row>
    <row r="488" spans="1:10">
      <c r="A488" s="11"/>
      <c r="B488" s="16"/>
      <c r="C488" s="17"/>
      <c r="D488" s="17"/>
      <c r="E488" s="17"/>
      <c r="F488" s="16"/>
      <c r="G488" s="16"/>
      <c r="H488" s="23"/>
      <c r="I488" s="28"/>
      <c r="J488" s="28">
        <f t="shared" si="11"/>
        <v>0</v>
      </c>
    </row>
    <row r="489" spans="1:10">
      <c r="A489" s="11"/>
      <c r="B489" s="16"/>
      <c r="C489" s="17"/>
      <c r="D489" s="17"/>
      <c r="E489" s="17"/>
      <c r="F489" s="16"/>
      <c r="G489" s="16"/>
      <c r="H489" s="23"/>
      <c r="I489" s="28"/>
      <c r="J489" s="28">
        <f t="shared" si="11"/>
        <v>0</v>
      </c>
    </row>
    <row r="490" spans="1:10" ht="24.95" customHeight="1">
      <c r="A490" s="45" t="s">
        <v>75</v>
      </c>
      <c r="B490" s="10"/>
      <c r="C490" s="9" t="s">
        <v>212</v>
      </c>
      <c r="D490" s="17"/>
      <c r="E490" s="10"/>
      <c r="F490" s="10"/>
      <c r="G490" s="10"/>
      <c r="H490" s="23">
        <v>0</v>
      </c>
      <c r="I490" s="28"/>
      <c r="J490" s="39">
        <f>SUM(J491:J493)</f>
        <v>1713.9499999999998</v>
      </c>
    </row>
    <row r="491" spans="1:10" s="2" customFormat="1">
      <c r="A491" s="11"/>
      <c r="B491" s="12"/>
      <c r="C491" s="17" t="s">
        <v>2023</v>
      </c>
      <c r="D491" s="17" t="s">
        <v>2024</v>
      </c>
      <c r="E491" s="17" t="s">
        <v>17</v>
      </c>
      <c r="F491" s="17">
        <v>5</v>
      </c>
      <c r="G491" s="17" t="s">
        <v>33</v>
      </c>
      <c r="H491" s="24">
        <v>59</v>
      </c>
      <c r="I491" s="28">
        <v>8.1</v>
      </c>
      <c r="J491" s="28">
        <f t="shared" si="11"/>
        <v>477.9</v>
      </c>
    </row>
    <row r="492" spans="1:10" s="2" customFormat="1">
      <c r="A492" s="11"/>
      <c r="B492" s="12"/>
      <c r="C492" s="17" t="s">
        <v>216</v>
      </c>
      <c r="D492" s="17" t="s">
        <v>217</v>
      </c>
      <c r="E492" s="14" t="s">
        <v>218</v>
      </c>
      <c r="F492" s="15" t="s">
        <v>2025</v>
      </c>
      <c r="G492" s="15" t="s">
        <v>307</v>
      </c>
      <c r="H492" s="24">
        <v>59</v>
      </c>
      <c r="I492" s="28">
        <v>20.95</v>
      </c>
      <c r="J492" s="28">
        <f t="shared" si="11"/>
        <v>1236.05</v>
      </c>
    </row>
    <row r="493" spans="1:10" s="2" customFormat="1">
      <c r="A493" s="11"/>
      <c r="B493" s="12"/>
      <c r="C493" s="13"/>
      <c r="D493" s="14"/>
      <c r="E493" s="14"/>
      <c r="F493" s="15"/>
      <c r="G493" s="15"/>
      <c r="H493" s="24"/>
      <c r="I493" s="28"/>
      <c r="J493" s="28">
        <f t="shared" si="11"/>
        <v>0</v>
      </c>
    </row>
    <row r="494" spans="1:10" ht="24.95" customHeight="1">
      <c r="A494" s="45" t="s">
        <v>77</v>
      </c>
      <c r="B494" s="10"/>
      <c r="C494" s="9" t="s">
        <v>219</v>
      </c>
      <c r="D494" s="10"/>
      <c r="E494" s="10"/>
      <c r="F494" s="10"/>
      <c r="G494" s="10"/>
      <c r="H494" s="23">
        <v>0</v>
      </c>
      <c r="I494" s="28"/>
      <c r="J494" s="39">
        <f>SUM(J495:J497)</f>
        <v>0</v>
      </c>
    </row>
    <row r="495" spans="1:10">
      <c r="A495" s="11"/>
      <c r="B495" s="16"/>
      <c r="C495" s="17"/>
      <c r="D495" s="17"/>
      <c r="E495" s="17"/>
      <c r="F495" s="16"/>
      <c r="G495" s="16"/>
      <c r="H495" s="23"/>
      <c r="I495" s="28"/>
      <c r="J495" s="28">
        <f t="shared" ref="J495:J525" si="12">H495*I495</f>
        <v>0</v>
      </c>
    </row>
    <row r="496" spans="1:10">
      <c r="A496" s="11"/>
      <c r="B496" s="16"/>
      <c r="C496" s="17"/>
      <c r="D496" s="17"/>
      <c r="E496" s="17"/>
      <c r="F496" s="16"/>
      <c r="G496" s="16"/>
      <c r="H496" s="23"/>
      <c r="I496" s="28"/>
      <c r="J496" s="28"/>
    </row>
    <row r="497" spans="1:10">
      <c r="A497" s="11"/>
      <c r="B497" s="16"/>
      <c r="C497" s="17"/>
      <c r="D497" s="17"/>
      <c r="E497" s="17"/>
      <c r="F497" s="16"/>
      <c r="G497" s="16"/>
      <c r="H497" s="23"/>
      <c r="I497" s="28"/>
      <c r="J497" s="28">
        <f t="shared" si="12"/>
        <v>0</v>
      </c>
    </row>
    <row r="498" spans="1:10" ht="24.95" customHeight="1">
      <c r="A498" s="45" t="s">
        <v>79</v>
      </c>
      <c r="B498" s="10"/>
      <c r="C498" s="9" t="s">
        <v>220</v>
      </c>
      <c r="D498" s="10"/>
      <c r="E498" s="10"/>
      <c r="F498" s="10"/>
      <c r="G498" s="10"/>
      <c r="H498" s="23">
        <v>0</v>
      </c>
      <c r="I498" s="28"/>
      <c r="J498" s="39">
        <f>SUM(J499:J501)</f>
        <v>618.32000000000005</v>
      </c>
    </row>
    <row r="499" spans="1:10" s="2" customFormat="1" ht="22.5">
      <c r="A499" s="11"/>
      <c r="B499" s="12"/>
      <c r="C499" s="17" t="s">
        <v>1883</v>
      </c>
      <c r="D499" s="17" t="s">
        <v>2026</v>
      </c>
      <c r="E499" s="17" t="s">
        <v>17</v>
      </c>
      <c r="F499" s="17">
        <v>5</v>
      </c>
      <c r="G499" s="17" t="s">
        <v>234</v>
      </c>
      <c r="H499" s="24">
        <v>59</v>
      </c>
      <c r="I499" s="28">
        <v>10.48</v>
      </c>
      <c r="J499" s="28">
        <f t="shared" si="12"/>
        <v>618.32000000000005</v>
      </c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s="2" customFormat="1">
      <c r="A501" s="11"/>
      <c r="B501" s="12"/>
      <c r="C501" s="13"/>
      <c r="D501" s="14"/>
      <c r="E501" s="14"/>
      <c r="F501" s="15"/>
      <c r="G501" s="15"/>
      <c r="H501" s="24"/>
      <c r="I501" s="28"/>
      <c r="J501" s="28">
        <f t="shared" si="12"/>
        <v>0</v>
      </c>
    </row>
    <row r="502" spans="1:10" ht="24.95" customHeight="1">
      <c r="A502" s="45" t="s">
        <v>81</v>
      </c>
      <c r="B502" s="10"/>
      <c r="C502" s="9" t="s">
        <v>227</v>
      </c>
      <c r="D502" s="10"/>
      <c r="E502" s="10"/>
      <c r="F502" s="10"/>
      <c r="G502" s="10"/>
      <c r="H502" s="23">
        <v>0</v>
      </c>
      <c r="I502" s="28"/>
      <c r="J502" s="39">
        <f>SUM(J505)</f>
        <v>0</v>
      </c>
    </row>
    <row r="503" spans="1:10" ht="10.15" customHeight="1">
      <c r="A503" s="45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ht="10.9" customHeight="1">
      <c r="A504" s="45"/>
      <c r="B504" s="10"/>
      <c r="C504" s="9"/>
      <c r="D504" s="10"/>
      <c r="E504" s="10"/>
      <c r="F504" s="10"/>
      <c r="G504" s="10"/>
      <c r="H504" s="23"/>
      <c r="I504" s="28"/>
      <c r="J504" s="39"/>
    </row>
    <row r="505" spans="1:10" s="2" customFormat="1">
      <c r="A505" s="11"/>
      <c r="B505" s="12"/>
      <c r="C505" s="13"/>
      <c r="D505" s="14"/>
      <c r="E505" s="14"/>
      <c r="F505" s="15"/>
      <c r="G505" s="15"/>
      <c r="H505" s="24"/>
      <c r="I505" s="28"/>
      <c r="J505" s="28">
        <f t="shared" si="12"/>
        <v>0</v>
      </c>
    </row>
    <row r="506" spans="1:10" ht="24.95" customHeight="1">
      <c r="A506" s="45" t="s">
        <v>83</v>
      </c>
      <c r="B506" s="10"/>
      <c r="C506" s="9" t="s">
        <v>58</v>
      </c>
      <c r="D506" s="10"/>
      <c r="E506" s="10"/>
      <c r="F506" s="10"/>
      <c r="G506" s="10"/>
      <c r="H506" s="23">
        <v>0</v>
      </c>
      <c r="I506" s="28"/>
      <c r="J506" s="39">
        <f>SUM(J509)</f>
        <v>0</v>
      </c>
    </row>
    <row r="507" spans="1:10" ht="10.9" customHeight="1">
      <c r="A507" s="9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ht="10.9" customHeight="1">
      <c r="A508" s="9"/>
      <c r="B508" s="10"/>
      <c r="C508" s="9"/>
      <c r="D508" s="10"/>
      <c r="E508" s="10"/>
      <c r="F508" s="10"/>
      <c r="G508" s="10"/>
      <c r="H508" s="23"/>
      <c r="I508" s="28"/>
      <c r="J508" s="39"/>
    </row>
    <row r="509" spans="1:10" s="2" customFormat="1">
      <c r="A509" s="11"/>
      <c r="B509" s="12"/>
      <c r="C509" s="13"/>
      <c r="D509" s="14"/>
      <c r="E509" s="14"/>
      <c r="F509" s="15"/>
      <c r="G509" s="15"/>
      <c r="H509" s="24"/>
      <c r="I509" s="28"/>
      <c r="J509" s="28">
        <f t="shared" si="12"/>
        <v>0</v>
      </c>
    </row>
    <row r="510" spans="1:10" ht="24.95" customHeight="1">
      <c r="A510" s="45" t="s">
        <v>85</v>
      </c>
      <c r="B510" s="10"/>
      <c r="C510" s="9" t="s">
        <v>60</v>
      </c>
      <c r="D510" s="10"/>
      <c r="E510" s="10"/>
      <c r="F510" s="10"/>
      <c r="G510" s="10"/>
      <c r="H510" s="23">
        <v>0</v>
      </c>
      <c r="I510" s="28"/>
      <c r="J510" s="39">
        <f>SUM(J513)</f>
        <v>0</v>
      </c>
    </row>
    <row r="511" spans="1:10" ht="10.9" customHeight="1">
      <c r="A511" s="45"/>
      <c r="B511" s="10"/>
      <c r="C511" s="9"/>
      <c r="D511" s="10"/>
      <c r="E511" s="10"/>
      <c r="F511" s="10"/>
      <c r="G511" s="10"/>
      <c r="H511" s="23"/>
      <c r="I511" s="28"/>
      <c r="J511" s="39"/>
    </row>
    <row r="512" spans="1:10" ht="12.6" customHeight="1">
      <c r="A512" s="45"/>
      <c r="B512" s="10"/>
      <c r="C512" s="9"/>
      <c r="D512" s="10"/>
      <c r="E512" s="10"/>
      <c r="F512" s="10"/>
      <c r="G512" s="10"/>
      <c r="H512" s="23"/>
      <c r="I512" s="28"/>
      <c r="J512" s="39"/>
    </row>
    <row r="513" spans="1:10" s="2" customFormat="1">
      <c r="A513" s="11"/>
      <c r="B513" s="12"/>
      <c r="C513" s="13"/>
      <c r="D513" s="14"/>
      <c r="E513" s="14"/>
      <c r="F513" s="15"/>
      <c r="G513" s="15"/>
      <c r="H513" s="24"/>
      <c r="I513" s="28"/>
      <c r="J513" s="28">
        <f t="shared" si="12"/>
        <v>0</v>
      </c>
    </row>
    <row r="514" spans="1:10" ht="24.95" customHeight="1">
      <c r="A514" s="45" t="s">
        <v>126</v>
      </c>
      <c r="B514" s="10"/>
      <c r="C514" s="9" t="s">
        <v>60</v>
      </c>
      <c r="D514" s="10"/>
      <c r="E514" s="10"/>
      <c r="F514" s="10"/>
      <c r="G514" s="10"/>
      <c r="H514" s="23">
        <v>0</v>
      </c>
      <c r="I514" s="28"/>
      <c r="J514" s="39">
        <f>SUM(J515:J517)</f>
        <v>2696.8900000000003</v>
      </c>
    </row>
    <row r="515" spans="1:10" s="2" customFormat="1" ht="22.5">
      <c r="A515" s="11"/>
      <c r="B515" s="12"/>
      <c r="C515" s="13" t="s">
        <v>228</v>
      </c>
      <c r="D515" s="13"/>
      <c r="E515" s="13" t="s">
        <v>2027</v>
      </c>
      <c r="F515" s="13" t="s">
        <v>2028</v>
      </c>
      <c r="G515" s="13" t="s">
        <v>307</v>
      </c>
      <c r="H515" s="24">
        <v>59</v>
      </c>
      <c r="I515" s="28">
        <v>13.33</v>
      </c>
      <c r="J515" s="28">
        <f t="shared" si="12"/>
        <v>786.47</v>
      </c>
    </row>
    <row r="516" spans="1:10" s="2" customFormat="1">
      <c r="A516" s="11"/>
      <c r="B516" s="12"/>
      <c r="C516" s="13" t="s">
        <v>1885</v>
      </c>
      <c r="D516" s="13" t="s">
        <v>124</v>
      </c>
      <c r="E516" s="13" t="s">
        <v>1841</v>
      </c>
      <c r="F516" s="13"/>
      <c r="G516" s="13" t="s">
        <v>19</v>
      </c>
      <c r="H516" s="24">
        <v>59</v>
      </c>
      <c r="I516" s="28">
        <v>32.380000000000003</v>
      </c>
      <c r="J516" s="28">
        <f t="shared" si="12"/>
        <v>1910.42</v>
      </c>
    </row>
    <row r="517" spans="1:10" s="2" customFormat="1">
      <c r="A517" s="11"/>
      <c r="B517" s="12"/>
      <c r="C517" s="13"/>
      <c r="D517" s="14"/>
      <c r="E517" s="14"/>
      <c r="F517" s="15"/>
      <c r="G517" s="15"/>
      <c r="H517" s="24"/>
      <c r="I517" s="28"/>
      <c r="J517" s="28">
        <f t="shared" si="12"/>
        <v>0</v>
      </c>
    </row>
    <row r="518" spans="1:10" ht="24.95" customHeight="1">
      <c r="A518" s="45" t="s">
        <v>127</v>
      </c>
      <c r="B518" s="10"/>
      <c r="C518" s="9" t="s">
        <v>230</v>
      </c>
      <c r="D518" s="10"/>
      <c r="E518" s="10"/>
      <c r="F518" s="10"/>
      <c r="G518" s="10"/>
      <c r="H518" s="23">
        <v>0</v>
      </c>
      <c r="I518" s="28"/>
      <c r="J518" s="39">
        <f>SUM(J519:J521)</f>
        <v>1404.79</v>
      </c>
    </row>
    <row r="519" spans="1:10" s="2" customFormat="1" ht="31.5" customHeight="1">
      <c r="A519" s="11"/>
      <c r="B519" s="12"/>
      <c r="C519" s="13" t="s">
        <v>2029</v>
      </c>
      <c r="D519" s="13" t="s">
        <v>2030</v>
      </c>
      <c r="E519" s="13" t="s">
        <v>943</v>
      </c>
      <c r="F519" s="13">
        <v>5</v>
      </c>
      <c r="G519" s="13" t="s">
        <v>307</v>
      </c>
      <c r="H519" s="24">
        <v>59</v>
      </c>
      <c r="I519" s="28">
        <v>23.81</v>
      </c>
      <c r="J519" s="28">
        <f t="shared" si="12"/>
        <v>1404.79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s="2" customFormat="1">
      <c r="A521" s="11"/>
      <c r="B521" s="12"/>
      <c r="C521" s="13"/>
      <c r="D521" s="14"/>
      <c r="E521" s="14"/>
      <c r="F521" s="15"/>
      <c r="G521" s="15"/>
      <c r="H521" s="24"/>
      <c r="I521" s="28"/>
      <c r="J521" s="28">
        <f t="shared" si="12"/>
        <v>0</v>
      </c>
    </row>
    <row r="522" spans="1:10" ht="24.95" customHeight="1">
      <c r="A522" s="45" t="s">
        <v>128</v>
      </c>
      <c r="B522" s="10"/>
      <c r="C522" s="9" t="s">
        <v>235</v>
      </c>
      <c r="D522" s="10"/>
      <c r="E522" s="10"/>
      <c r="F522" s="10"/>
      <c r="G522" s="10"/>
      <c r="H522" s="23">
        <v>0</v>
      </c>
      <c r="I522" s="28"/>
      <c r="J522" s="39">
        <f>SUM(J523:J525)</f>
        <v>0</v>
      </c>
    </row>
    <row r="523" spans="1:10">
      <c r="A523" s="11"/>
      <c r="B523" s="16"/>
      <c r="C523" s="17"/>
      <c r="D523" s="17"/>
      <c r="E523" s="17"/>
      <c r="F523" s="16"/>
      <c r="G523" s="16"/>
      <c r="H523" s="23"/>
      <c r="I523" s="28"/>
      <c r="J523" s="28">
        <f t="shared" si="12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2"/>
        <v>0</v>
      </c>
    </row>
    <row r="525" spans="1:10" s="2" customFormat="1">
      <c r="A525" s="11"/>
      <c r="B525" s="12"/>
      <c r="C525" s="13"/>
      <c r="D525" s="14"/>
      <c r="E525" s="14"/>
      <c r="F525" s="15"/>
      <c r="G525" s="15"/>
      <c r="H525" s="24"/>
      <c r="I525" s="28"/>
      <c r="J525" s="28">
        <f t="shared" si="12"/>
        <v>0</v>
      </c>
    </row>
    <row r="526" spans="1:10" ht="24.95" customHeight="1">
      <c r="A526" s="45" t="s">
        <v>146</v>
      </c>
      <c r="B526" s="10"/>
      <c r="C526" s="9" t="s">
        <v>1033</v>
      </c>
      <c r="D526" s="10"/>
      <c r="E526" s="10"/>
      <c r="F526" s="10"/>
      <c r="G526" s="10"/>
      <c r="H526" s="23">
        <v>0</v>
      </c>
      <c r="I526" s="28"/>
      <c r="J526" s="39">
        <f>SUM(J527:J529)</f>
        <v>883.82</v>
      </c>
    </row>
    <row r="527" spans="1:10" s="2" customFormat="1" ht="33.75">
      <c r="A527" s="11"/>
      <c r="B527" s="12"/>
      <c r="C527" s="17" t="s">
        <v>2031</v>
      </c>
      <c r="D527" s="17" t="s">
        <v>2032</v>
      </c>
      <c r="E527" s="17" t="s">
        <v>17</v>
      </c>
      <c r="F527" s="17">
        <v>5</v>
      </c>
      <c r="G527" s="17" t="s">
        <v>2033</v>
      </c>
      <c r="H527" s="24">
        <v>59</v>
      </c>
      <c r="I527" s="28">
        <v>14.98</v>
      </c>
      <c r="J527" s="28">
        <f t="shared" ref="J527:J561" si="13">H527*I527</f>
        <v>883.82</v>
      </c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3"/>
        <v>0</v>
      </c>
    </row>
    <row r="529" spans="1:10" s="2" customFormat="1">
      <c r="A529" s="11"/>
      <c r="B529" s="12"/>
      <c r="C529" s="13"/>
      <c r="D529" s="14"/>
      <c r="E529" s="14"/>
      <c r="F529" s="15"/>
      <c r="G529" s="15"/>
      <c r="H529" s="24"/>
      <c r="I529" s="28"/>
      <c r="J529" s="28">
        <f t="shared" si="13"/>
        <v>0</v>
      </c>
    </row>
    <row r="530" spans="1:10" ht="24.95" customHeight="1">
      <c r="A530" s="45" t="s">
        <v>175</v>
      </c>
      <c r="B530" s="10"/>
      <c r="C530" s="9" t="s">
        <v>65</v>
      </c>
      <c r="D530" s="10"/>
      <c r="E530" s="10"/>
      <c r="F530" s="10"/>
      <c r="G530" s="10"/>
      <c r="H530" s="23">
        <v>0</v>
      </c>
      <c r="I530" s="28"/>
      <c r="J530" s="39">
        <f>SUM(J531:J533)</f>
        <v>398.40000000000003</v>
      </c>
    </row>
    <row r="531" spans="1:10" s="2" customFormat="1" ht="33.75">
      <c r="A531" s="11"/>
      <c r="B531" s="12"/>
      <c r="C531" s="17" t="s">
        <v>2034</v>
      </c>
      <c r="D531" s="17" t="s">
        <v>239</v>
      </c>
      <c r="E531" s="17" t="s">
        <v>17</v>
      </c>
      <c r="F531" s="17">
        <v>5</v>
      </c>
      <c r="G531" s="17" t="s">
        <v>145</v>
      </c>
      <c r="H531" s="24">
        <v>48</v>
      </c>
      <c r="I531" s="28">
        <v>8.3000000000000007</v>
      </c>
      <c r="J531" s="28">
        <f t="shared" si="13"/>
        <v>398.40000000000003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/>
    </row>
    <row r="533" spans="1:10" s="2" customFormat="1">
      <c r="A533" s="11"/>
      <c r="B533" s="12"/>
      <c r="C533" s="13"/>
      <c r="D533" s="14"/>
      <c r="E533" s="14"/>
      <c r="F533" s="15"/>
      <c r="G533" s="15"/>
      <c r="H533" s="24"/>
      <c r="I533" s="28"/>
      <c r="J533" s="28">
        <f t="shared" si="13"/>
        <v>0</v>
      </c>
    </row>
    <row r="534" spans="1:10" ht="24.95" customHeight="1">
      <c r="A534" s="45" t="s">
        <v>176</v>
      </c>
      <c r="B534" s="10"/>
      <c r="C534" s="9" t="s">
        <v>70</v>
      </c>
      <c r="D534" s="10"/>
      <c r="E534" s="10"/>
      <c r="F534" s="10"/>
      <c r="G534" s="10"/>
      <c r="H534" s="23">
        <v>0</v>
      </c>
      <c r="I534" s="28"/>
      <c r="J534" s="39">
        <f>SUM(J535:J537)</f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>
      <c r="A536" s="11"/>
      <c r="B536" s="16"/>
      <c r="C536" s="17"/>
      <c r="D536" s="17"/>
      <c r="E536" s="17"/>
      <c r="F536" s="16"/>
      <c r="G536" s="16"/>
      <c r="H536" s="23"/>
      <c r="I536" s="28"/>
      <c r="J536" s="28">
        <f t="shared" si="13"/>
        <v>0</v>
      </c>
    </row>
    <row r="537" spans="1:10" s="2" customFormat="1">
      <c r="A537" s="11"/>
      <c r="B537" s="12"/>
      <c r="C537" s="13"/>
      <c r="D537" s="14"/>
      <c r="E537" s="14"/>
      <c r="F537" s="15"/>
      <c r="G537" s="15"/>
      <c r="H537" s="24"/>
      <c r="I537" s="28"/>
      <c r="J537" s="28">
        <f t="shared" si="13"/>
        <v>0</v>
      </c>
    </row>
    <row r="538" spans="1:10" ht="24.95" customHeight="1">
      <c r="A538" s="45" t="s">
        <v>177</v>
      </c>
      <c r="B538" s="10"/>
      <c r="C538" s="9" t="s">
        <v>72</v>
      </c>
      <c r="D538" s="10"/>
      <c r="E538" s="10"/>
      <c r="F538" s="10"/>
      <c r="G538" s="10"/>
      <c r="H538" s="23">
        <v>0</v>
      </c>
      <c r="I538" s="28"/>
      <c r="J538" s="39">
        <f>SUM(J539:J541)</f>
        <v>0</v>
      </c>
    </row>
    <row r="539" spans="1:10">
      <c r="A539" s="11"/>
      <c r="B539" s="16"/>
      <c r="C539" s="17"/>
      <c r="D539" s="17"/>
      <c r="E539" s="17"/>
      <c r="F539" s="16"/>
      <c r="G539" s="16"/>
      <c r="H539" s="23"/>
      <c r="I539" s="28"/>
      <c r="J539" s="28">
        <f t="shared" si="13"/>
        <v>0</v>
      </c>
    </row>
    <row r="540" spans="1:10">
      <c r="A540" s="11"/>
      <c r="B540" s="16"/>
      <c r="C540" s="17"/>
      <c r="D540" s="17"/>
      <c r="E540" s="17"/>
      <c r="F540" s="16"/>
      <c r="G540" s="16"/>
      <c r="H540" s="23"/>
      <c r="I540" s="28"/>
      <c r="J540" s="28">
        <f t="shared" si="13"/>
        <v>0</v>
      </c>
    </row>
    <row r="541" spans="1:10" s="2" customFormat="1">
      <c r="A541" s="11"/>
      <c r="B541" s="12"/>
      <c r="C541" s="14"/>
      <c r="D541" s="14"/>
      <c r="E541" s="14"/>
      <c r="F541" s="15"/>
      <c r="G541" s="15"/>
      <c r="H541" s="24"/>
      <c r="I541" s="28"/>
      <c r="J541" s="28">
        <f t="shared" si="13"/>
        <v>0</v>
      </c>
    </row>
    <row r="542" spans="1:10" ht="24.95" customHeight="1">
      <c r="A542" s="45" t="s">
        <v>240</v>
      </c>
      <c r="B542" s="10"/>
      <c r="C542" s="9" t="s">
        <v>74</v>
      </c>
      <c r="D542" s="10"/>
      <c r="E542" s="10"/>
      <c r="F542" s="10"/>
      <c r="G542" s="10"/>
      <c r="H542" s="23">
        <v>0</v>
      </c>
      <c r="I542" s="28"/>
      <c r="J542" s="39">
        <f>SUM(J543:J545)</f>
        <v>0</v>
      </c>
    </row>
    <row r="543" spans="1:10" s="2" customFormat="1">
      <c r="A543" s="11"/>
      <c r="B543" s="12"/>
      <c r="C543" s="13"/>
      <c r="D543" s="14"/>
      <c r="E543" s="14"/>
      <c r="F543" s="15"/>
      <c r="G543" s="15"/>
      <c r="H543" s="24"/>
      <c r="I543" s="28"/>
      <c r="J543" s="28">
        <f t="shared" si="13"/>
        <v>0</v>
      </c>
    </row>
    <row r="544" spans="1:10" s="2" customFormat="1" ht="10.9" customHeight="1">
      <c r="A544" s="11"/>
      <c r="B544" s="12"/>
      <c r="C544" s="13"/>
      <c r="D544" s="14"/>
      <c r="E544" s="14"/>
      <c r="F544" s="15"/>
      <c r="G544" s="15"/>
      <c r="H544" s="24"/>
      <c r="I544" s="28"/>
      <c r="J544" s="28">
        <f t="shared" si="13"/>
        <v>0</v>
      </c>
    </row>
    <row r="545" spans="1:10" s="2" customFormat="1" ht="9.6" customHeight="1">
      <c r="A545" s="11"/>
      <c r="B545" s="12"/>
      <c r="C545" s="13"/>
      <c r="D545" s="14"/>
      <c r="E545" s="14"/>
      <c r="F545" s="15"/>
      <c r="G545" s="15"/>
      <c r="H545" s="24"/>
      <c r="I545" s="28"/>
      <c r="J545" s="28">
        <f t="shared" si="13"/>
        <v>0</v>
      </c>
    </row>
    <row r="546" spans="1:10" ht="24.95" customHeight="1">
      <c r="A546" s="45" t="s">
        <v>241</v>
      </c>
      <c r="B546" s="10"/>
      <c r="C546" s="9" t="s">
        <v>76</v>
      </c>
      <c r="D546" s="10"/>
      <c r="E546" s="10"/>
      <c r="F546" s="10"/>
      <c r="G546" s="10"/>
      <c r="H546" s="23">
        <v>0</v>
      </c>
      <c r="I546" s="28"/>
      <c r="J546" s="39">
        <f>SUM(J547:J549)</f>
        <v>0</v>
      </c>
    </row>
    <row r="547" spans="1:10">
      <c r="A547" s="11"/>
      <c r="B547" s="16"/>
      <c r="C547" s="17"/>
      <c r="D547" s="17"/>
      <c r="E547" s="17"/>
      <c r="F547" s="16"/>
      <c r="G547" s="16"/>
      <c r="H547" s="23"/>
      <c r="I547" s="28"/>
      <c r="J547" s="28">
        <f t="shared" si="13"/>
        <v>0</v>
      </c>
    </row>
    <row r="548" spans="1:10">
      <c r="A548" s="11"/>
      <c r="B548" s="16"/>
      <c r="C548" s="17"/>
      <c r="D548" s="17"/>
      <c r="E548" s="17"/>
      <c r="F548" s="16"/>
      <c r="G548" s="16"/>
      <c r="H548" s="23"/>
      <c r="I548" s="28"/>
      <c r="J548" s="28"/>
    </row>
    <row r="549" spans="1:10">
      <c r="A549" s="11"/>
      <c r="B549" s="16"/>
      <c r="C549" s="17"/>
      <c r="D549" s="17"/>
      <c r="E549" s="17"/>
      <c r="F549" s="16"/>
      <c r="G549" s="16"/>
      <c r="H549" s="23"/>
      <c r="I549" s="28"/>
      <c r="J549" s="28">
        <f t="shared" si="13"/>
        <v>0</v>
      </c>
    </row>
    <row r="550" spans="1:10" ht="24.95" customHeight="1">
      <c r="A550" s="45" t="s">
        <v>242</v>
      </c>
      <c r="B550" s="10"/>
      <c r="C550" s="9" t="s">
        <v>78</v>
      </c>
      <c r="D550" s="10"/>
      <c r="E550" s="10"/>
      <c r="F550" s="10"/>
      <c r="G550" s="10"/>
      <c r="H550" s="23">
        <v>0</v>
      </c>
      <c r="I550" s="28"/>
      <c r="J550" s="39">
        <f>SUM(J551:J553)</f>
        <v>0</v>
      </c>
    </row>
    <row r="551" spans="1:10">
      <c r="A551" s="11"/>
      <c r="B551" s="16"/>
      <c r="C551" s="17"/>
      <c r="D551" s="17"/>
      <c r="E551" s="17"/>
      <c r="F551" s="16"/>
      <c r="G551" s="16"/>
      <c r="H551" s="23"/>
      <c r="I551" s="28"/>
      <c r="J551" s="28">
        <f t="shared" si="13"/>
        <v>0</v>
      </c>
    </row>
    <row r="552" spans="1:10" s="2" customFormat="1">
      <c r="A552" s="11"/>
      <c r="B552" s="12"/>
      <c r="C552" s="14"/>
      <c r="D552" s="14"/>
      <c r="E552" s="14"/>
      <c r="F552" s="15"/>
      <c r="G552" s="15"/>
      <c r="H552" s="24"/>
      <c r="I552" s="28"/>
      <c r="J552" s="28">
        <f t="shared" si="13"/>
        <v>0</v>
      </c>
    </row>
    <row r="553" spans="1:10" s="2" customFormat="1">
      <c r="A553" s="11"/>
      <c r="B553" s="12"/>
      <c r="C553" s="14"/>
      <c r="D553" s="14"/>
      <c r="E553" s="14"/>
      <c r="F553" s="15"/>
      <c r="G553" s="15"/>
      <c r="H553" s="24"/>
      <c r="I553" s="28"/>
      <c r="J553" s="28">
        <f t="shared" si="13"/>
        <v>0</v>
      </c>
    </row>
    <row r="554" spans="1:10" ht="24.95" customHeight="1">
      <c r="A554" s="45" t="s">
        <v>243</v>
      </c>
      <c r="B554" s="10"/>
      <c r="C554" s="9" t="s">
        <v>80</v>
      </c>
      <c r="D554" s="10"/>
      <c r="E554" s="10"/>
      <c r="F554" s="10"/>
      <c r="G554" s="10"/>
      <c r="H554" s="23">
        <v>0</v>
      </c>
      <c r="I554" s="28"/>
      <c r="J554" s="39">
        <f>SUM(J557)</f>
        <v>0</v>
      </c>
    </row>
    <row r="555" spans="1:10" ht="10.9" customHeight="1">
      <c r="A555" s="45"/>
      <c r="B555" s="10"/>
      <c r="C555" s="9"/>
      <c r="D555" s="10"/>
      <c r="E555" s="10"/>
      <c r="F555" s="10"/>
      <c r="G555" s="10"/>
      <c r="H555" s="23"/>
      <c r="I555" s="28"/>
      <c r="J555" s="39"/>
    </row>
    <row r="556" spans="1:10" ht="10.9" customHeight="1">
      <c r="A556" s="45"/>
      <c r="B556" s="10"/>
      <c r="C556" s="9"/>
      <c r="D556" s="10"/>
      <c r="E556" s="10"/>
      <c r="F556" s="10"/>
      <c r="G556" s="10"/>
      <c r="H556" s="23"/>
      <c r="I556" s="28"/>
      <c r="J556" s="39"/>
    </row>
    <row r="557" spans="1:10" ht="10.9" customHeight="1">
      <c r="A557" s="11"/>
      <c r="B557" s="16"/>
      <c r="C557" s="17"/>
      <c r="D557" s="17"/>
      <c r="E557" s="17"/>
      <c r="F557" s="16"/>
      <c r="G557" s="16"/>
      <c r="H557" s="23"/>
      <c r="I557" s="28"/>
      <c r="J557" s="28">
        <f t="shared" si="13"/>
        <v>0</v>
      </c>
    </row>
    <row r="558" spans="1:10" ht="24.95" customHeight="1">
      <c r="A558" s="45" t="s">
        <v>244</v>
      </c>
      <c r="B558" s="10"/>
      <c r="C558" s="9" t="s">
        <v>82</v>
      </c>
      <c r="D558" s="10"/>
      <c r="E558" s="10"/>
      <c r="F558" s="10"/>
      <c r="G558" s="10"/>
      <c r="H558" s="23">
        <v>0</v>
      </c>
      <c r="I558" s="28"/>
      <c r="J558" s="39">
        <f>SUM(J559:J561)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3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3"/>
        <v>0</v>
      </c>
    </row>
    <row r="561" spans="1:10">
      <c r="A561" s="11"/>
      <c r="B561" s="16"/>
      <c r="C561" s="17"/>
      <c r="D561" s="17"/>
      <c r="E561" s="17"/>
      <c r="F561" s="16"/>
      <c r="G561" s="16"/>
      <c r="H561" s="23"/>
      <c r="I561" s="28"/>
      <c r="J561" s="28">
        <f t="shared" si="13"/>
        <v>0</v>
      </c>
    </row>
    <row r="562" spans="1:10" ht="24.95" customHeight="1">
      <c r="A562" s="45" t="s">
        <v>245</v>
      </c>
      <c r="B562" s="10"/>
      <c r="C562" s="9" t="s">
        <v>84</v>
      </c>
      <c r="D562" s="10"/>
      <c r="E562" s="10"/>
      <c r="F562" s="10"/>
      <c r="G562" s="10"/>
      <c r="H562" s="23">
        <v>0</v>
      </c>
      <c r="I562" s="28"/>
      <c r="J562" s="39">
        <f>SUM(J563:J565)</f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ref="J563:J583" si="14">H563*I563</f>
        <v>0</v>
      </c>
    </row>
    <row r="564" spans="1:10">
      <c r="A564" s="11"/>
      <c r="B564" s="16"/>
      <c r="C564" s="17"/>
      <c r="D564" s="17"/>
      <c r="E564" s="17"/>
      <c r="F564" s="16"/>
      <c r="G564" s="16"/>
      <c r="H564" s="23"/>
      <c r="I564" s="28"/>
      <c r="J564" s="28">
        <f t="shared" si="14"/>
        <v>0</v>
      </c>
    </row>
    <row r="565" spans="1:10">
      <c r="A565" s="11"/>
      <c r="B565" s="16"/>
      <c r="C565" s="17"/>
      <c r="D565" s="17"/>
      <c r="E565" s="17"/>
      <c r="F565" s="16"/>
      <c r="G565" s="16"/>
      <c r="H565" s="23"/>
      <c r="I565" s="28"/>
      <c r="J565" s="28">
        <f t="shared" si="14"/>
        <v>0</v>
      </c>
    </row>
    <row r="566" spans="1:10" ht="24.95" customHeight="1">
      <c r="A566" s="45" t="s">
        <v>246</v>
      </c>
      <c r="B566" s="10"/>
      <c r="C566" s="9" t="s">
        <v>86</v>
      </c>
      <c r="D566" s="10"/>
      <c r="E566" s="10"/>
      <c r="F566" s="10"/>
      <c r="G566" s="10"/>
      <c r="H566" s="23">
        <v>0</v>
      </c>
      <c r="I566" s="28"/>
      <c r="J566" s="28">
        <f>SUM(J567:J569)</f>
        <v>0</v>
      </c>
    </row>
    <row r="567" spans="1:10">
      <c r="A567" s="11"/>
      <c r="B567" s="16"/>
      <c r="C567" s="17"/>
      <c r="D567" s="17"/>
      <c r="E567" s="17"/>
      <c r="F567" s="16"/>
      <c r="G567" s="16"/>
      <c r="H567" s="23"/>
      <c r="I567" s="28"/>
      <c r="J567" s="28">
        <f t="shared" si="14"/>
        <v>0</v>
      </c>
    </row>
    <row r="568" spans="1:10">
      <c r="A568" s="11"/>
      <c r="B568" s="16"/>
      <c r="C568" s="17"/>
      <c r="D568" s="17"/>
      <c r="E568" s="17"/>
      <c r="F568" s="16"/>
      <c r="G568" s="16"/>
      <c r="H568" s="23"/>
      <c r="I568" s="28"/>
      <c r="J568" s="28">
        <f t="shared" si="14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4"/>
        <v>0</v>
      </c>
    </row>
    <row r="570" spans="1:10" s="2" customFormat="1" ht="15.75">
      <c r="A570" s="32" t="s">
        <v>91</v>
      </c>
      <c r="B570" s="33"/>
      <c r="C570" s="34"/>
      <c r="D570" s="35"/>
      <c r="E570" s="35"/>
      <c r="F570" s="36"/>
      <c r="G570" s="36"/>
      <c r="H570" s="37"/>
      <c r="I570" s="38"/>
      <c r="J570" s="28"/>
    </row>
    <row r="571" spans="1:10" ht="24.95" customHeight="1">
      <c r="A571" s="41" t="s">
        <v>247</v>
      </c>
      <c r="B571" s="40"/>
      <c r="C571" s="42"/>
      <c r="D571" s="42"/>
      <c r="E571" s="42"/>
      <c r="F571" s="42"/>
      <c r="G571" s="42"/>
      <c r="H571" s="43"/>
      <c r="I571" s="44"/>
      <c r="J571" s="28">
        <f>J576+J588+J600+J620+J624+J628+J632+J636+J644+J656+J660+J668+J672</f>
        <v>9569.06</v>
      </c>
    </row>
    <row r="572" spans="1:10" ht="24.95" customHeight="1">
      <c r="A572" s="45" t="s">
        <v>13</v>
      </c>
      <c r="B572" s="10"/>
      <c r="C572" s="9" t="s">
        <v>93</v>
      </c>
      <c r="D572" s="10"/>
      <c r="E572" s="10"/>
      <c r="F572" s="10"/>
      <c r="G572" s="10"/>
      <c r="H572" s="23">
        <v>0</v>
      </c>
      <c r="I572" s="28"/>
      <c r="J572" s="28">
        <f>SUM(J573:J575)</f>
        <v>0</v>
      </c>
    </row>
    <row r="573" spans="1:10" s="2" customFormat="1">
      <c r="A573" s="11"/>
      <c r="B573" s="12"/>
      <c r="C573" s="13"/>
      <c r="D573" s="13"/>
      <c r="E573" s="13"/>
      <c r="F573" s="13"/>
      <c r="G573" s="13"/>
      <c r="H573" s="24"/>
      <c r="I573" s="28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s="2" customFormat="1">
      <c r="A575" s="11"/>
      <c r="B575" s="12"/>
      <c r="C575" s="13"/>
      <c r="D575" s="14"/>
      <c r="E575" s="14"/>
      <c r="F575" s="15"/>
      <c r="G575" s="15"/>
      <c r="H575" s="24"/>
      <c r="I575" s="28"/>
      <c r="J575" s="28">
        <f t="shared" si="14"/>
        <v>0</v>
      </c>
    </row>
    <row r="576" spans="1:10" ht="24.95" customHeight="1">
      <c r="A576" s="45" t="s">
        <v>94</v>
      </c>
      <c r="B576" s="10"/>
      <c r="C576" s="9" t="s">
        <v>95</v>
      </c>
      <c r="D576" s="10"/>
      <c r="E576" s="10"/>
      <c r="F576" s="10"/>
      <c r="G576" s="10"/>
      <c r="H576" s="23">
        <v>0</v>
      </c>
      <c r="I576" s="28"/>
      <c r="J576" s="28">
        <f>SUM(J577:J579)</f>
        <v>854.69999999999993</v>
      </c>
    </row>
    <row r="577" spans="1:10" s="2" customFormat="1" ht="22.5">
      <c r="A577" s="11"/>
      <c r="B577" s="12"/>
      <c r="C577" s="13" t="s">
        <v>761</v>
      </c>
      <c r="D577" s="13" t="s">
        <v>249</v>
      </c>
      <c r="E577" s="13" t="s">
        <v>17</v>
      </c>
      <c r="F577" s="13">
        <v>6</v>
      </c>
      <c r="G577" s="13" t="s">
        <v>90</v>
      </c>
      <c r="H577" s="157" t="s">
        <v>2035</v>
      </c>
      <c r="I577" s="28">
        <v>12.95</v>
      </c>
      <c r="J577" s="28">
        <f>H719*I577</f>
        <v>854.69999999999993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s="2" customFormat="1">
      <c r="A579" s="11"/>
      <c r="B579" s="12"/>
      <c r="C579" s="13"/>
      <c r="D579" s="14"/>
      <c r="E579" s="14"/>
      <c r="F579" s="15"/>
      <c r="G579" s="15"/>
      <c r="H579" s="24"/>
      <c r="I579" s="28"/>
      <c r="J579" s="28">
        <f t="shared" si="14"/>
        <v>0</v>
      </c>
    </row>
    <row r="580" spans="1:10" ht="24.95" customHeight="1">
      <c r="A580" s="45" t="s">
        <v>96</v>
      </c>
      <c r="B580" s="10"/>
      <c r="C580" s="9" t="s">
        <v>97</v>
      </c>
      <c r="D580" s="10"/>
      <c r="E580" s="10"/>
      <c r="F580" s="10"/>
      <c r="G580" s="10"/>
      <c r="H580" s="23">
        <v>0</v>
      </c>
      <c r="I580" s="28"/>
      <c r="J580" s="28">
        <f>SUM(J581:J583)</f>
        <v>0</v>
      </c>
    </row>
    <row r="581" spans="1:10" s="2" customFormat="1">
      <c r="A581" s="11"/>
      <c r="B581" s="12"/>
      <c r="C581" s="13"/>
      <c r="D581" s="14"/>
      <c r="E581" s="14"/>
      <c r="F581" s="15"/>
      <c r="G581" s="15"/>
      <c r="H581" s="24"/>
      <c r="I581" s="28"/>
      <c r="J581" s="28">
        <f t="shared" si="14"/>
        <v>0</v>
      </c>
    </row>
    <row r="582" spans="1:10" s="2" customFormat="1">
      <c r="A582" s="11"/>
      <c r="B582" s="12"/>
      <c r="C582" s="13"/>
      <c r="D582" s="14"/>
      <c r="E582" s="14"/>
      <c r="F582" s="15"/>
      <c r="G582" s="15"/>
      <c r="H582" s="24"/>
      <c r="I582" s="28"/>
      <c r="J582" s="28">
        <f t="shared" si="14"/>
        <v>0</v>
      </c>
    </row>
    <row r="583" spans="1:10" s="2" customFormat="1">
      <c r="A583" s="11"/>
      <c r="B583" s="12"/>
      <c r="C583" s="13"/>
      <c r="D583" s="14"/>
      <c r="E583" s="14"/>
      <c r="F583" s="15"/>
      <c r="G583" s="15"/>
      <c r="H583" s="24"/>
      <c r="I583" s="28"/>
      <c r="J583" s="28">
        <f t="shared" si="14"/>
        <v>0</v>
      </c>
    </row>
    <row r="584" spans="1:10" ht="24.95" customHeight="1">
      <c r="A584" s="45" t="s">
        <v>104</v>
      </c>
      <c r="B584" s="10"/>
      <c r="C584" s="9" t="s">
        <v>28</v>
      </c>
      <c r="D584" s="10"/>
      <c r="E584" s="10"/>
      <c r="F584" s="10"/>
      <c r="G584" s="10"/>
      <c r="H584" s="23">
        <v>0</v>
      </c>
      <c r="I584" s="28"/>
      <c r="J584" s="28">
        <f>SUM(J585:J587)</f>
        <v>0</v>
      </c>
    </row>
    <row r="585" spans="1:10">
      <c r="A585" s="11"/>
      <c r="B585" s="16"/>
      <c r="C585" s="17"/>
      <c r="D585" s="17"/>
      <c r="E585" s="17"/>
      <c r="F585" s="16"/>
      <c r="G585" s="16"/>
      <c r="H585" s="23"/>
      <c r="I585" s="28"/>
      <c r="J585" s="28">
        <f t="shared" ref="J585:J627" si="15">H585*I585</f>
        <v>0</v>
      </c>
    </row>
    <row r="586" spans="1:10">
      <c r="A586" s="11"/>
      <c r="B586" s="16"/>
      <c r="C586" s="17"/>
      <c r="D586" s="17"/>
      <c r="E586" s="17"/>
      <c r="F586" s="16"/>
      <c r="G586" s="16"/>
      <c r="H586" s="23"/>
      <c r="I586" s="28"/>
      <c r="J586" s="28">
        <f t="shared" si="15"/>
        <v>0</v>
      </c>
    </row>
    <row r="587" spans="1:10">
      <c r="A587" s="11"/>
      <c r="B587" s="16"/>
      <c r="C587" s="17"/>
      <c r="D587" s="17"/>
      <c r="E587" s="17"/>
      <c r="F587" s="16"/>
      <c r="G587" s="16"/>
      <c r="H587" s="23"/>
      <c r="I587" s="28"/>
      <c r="J587" s="28">
        <f t="shared" si="15"/>
        <v>0</v>
      </c>
    </row>
    <row r="588" spans="1:10" ht="24.95" customHeight="1">
      <c r="A588" s="45" t="s">
        <v>39</v>
      </c>
      <c r="B588" s="10"/>
      <c r="C588" s="9" t="s">
        <v>250</v>
      </c>
      <c r="D588" s="10"/>
      <c r="E588" s="10"/>
      <c r="F588" s="10"/>
      <c r="G588" s="10"/>
      <c r="H588" s="23">
        <v>0</v>
      </c>
      <c r="I588" s="28"/>
      <c r="J588" s="28">
        <f>SUM(J589:J591)</f>
        <v>757.08</v>
      </c>
    </row>
    <row r="589" spans="1:10" s="2" customFormat="1" ht="22.5">
      <c r="A589" s="11"/>
      <c r="B589" s="12"/>
      <c r="C589" s="17" t="s">
        <v>2036</v>
      </c>
      <c r="D589" s="17" t="s">
        <v>444</v>
      </c>
      <c r="E589" s="17" t="s">
        <v>17</v>
      </c>
      <c r="F589" s="17">
        <v>6</v>
      </c>
      <c r="G589" s="17" t="s">
        <v>234</v>
      </c>
      <c r="H589" s="24">
        <v>57</v>
      </c>
      <c r="I589" s="28">
        <v>12.38</v>
      </c>
      <c r="J589" s="28">
        <f t="shared" si="15"/>
        <v>705.66000000000008</v>
      </c>
    </row>
    <row r="590" spans="1:10" s="2" customFormat="1" ht="33.75">
      <c r="A590" s="11"/>
      <c r="B590" s="12"/>
      <c r="C590" s="17" t="s">
        <v>2037</v>
      </c>
      <c r="D590" s="17" t="s">
        <v>444</v>
      </c>
      <c r="E590" s="17" t="s">
        <v>17</v>
      </c>
      <c r="F590" s="17">
        <v>6</v>
      </c>
      <c r="G590" s="17" t="s">
        <v>234</v>
      </c>
      <c r="H590" s="24">
        <v>3</v>
      </c>
      <c r="I590" s="28">
        <v>17.14</v>
      </c>
      <c r="J590" s="28">
        <f t="shared" si="15"/>
        <v>51.42</v>
      </c>
    </row>
    <row r="591" spans="1:10" s="2" customFormat="1">
      <c r="A591" s="11"/>
      <c r="B591" s="12"/>
      <c r="C591" s="13"/>
      <c r="D591" s="14"/>
      <c r="E591" s="14"/>
      <c r="F591" s="15"/>
      <c r="G591" s="15"/>
      <c r="H591" s="24"/>
      <c r="I591" s="28"/>
      <c r="J591" s="28">
        <f t="shared" si="15"/>
        <v>0</v>
      </c>
    </row>
    <row r="592" spans="1:10" ht="24.95" customHeight="1">
      <c r="A592" s="45" t="s">
        <v>41</v>
      </c>
      <c r="B592" s="10"/>
      <c r="C592" s="9" t="s">
        <v>256</v>
      </c>
      <c r="D592" s="10"/>
      <c r="E592" s="10"/>
      <c r="F592" s="10"/>
      <c r="G592" s="10"/>
      <c r="H592" s="23">
        <v>0</v>
      </c>
      <c r="I592" s="28"/>
      <c r="J592" s="28">
        <f>SUM(J593:J595)</f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 s="2" customFormat="1">
      <c r="A595" s="11"/>
      <c r="B595" s="12"/>
      <c r="C595" s="13"/>
      <c r="D595" s="14"/>
      <c r="E595" s="14"/>
      <c r="F595" s="15"/>
      <c r="G595" s="15"/>
      <c r="H595" s="24"/>
      <c r="I595" s="28"/>
      <c r="J595" s="28">
        <f t="shared" si="15"/>
        <v>0</v>
      </c>
    </row>
    <row r="596" spans="1:10" ht="24.95" customHeight="1">
      <c r="A596" s="45" t="s">
        <v>43</v>
      </c>
      <c r="B596" s="10"/>
      <c r="C596" s="9" t="s">
        <v>257</v>
      </c>
      <c r="D596" s="10"/>
      <c r="E596" s="10"/>
      <c r="F596" s="10"/>
      <c r="G596" s="10"/>
      <c r="H596" s="23">
        <v>0</v>
      </c>
      <c r="I596" s="28"/>
      <c r="J596" s="28">
        <f>SUM(J597:J599)</f>
        <v>0</v>
      </c>
    </row>
    <row r="597" spans="1:10">
      <c r="A597" s="11"/>
      <c r="B597" s="16"/>
      <c r="C597" s="17"/>
      <c r="D597" s="17"/>
      <c r="E597" s="17"/>
      <c r="F597" s="16"/>
      <c r="G597" s="16"/>
      <c r="H597" s="23"/>
      <c r="I597" s="28"/>
      <c r="J597" s="28">
        <f t="shared" si="15"/>
        <v>0</v>
      </c>
    </row>
    <row r="598" spans="1:10">
      <c r="A598" s="11"/>
      <c r="B598" s="16"/>
      <c r="C598" s="17"/>
      <c r="D598" s="17"/>
      <c r="E598" s="17"/>
      <c r="F598" s="16"/>
      <c r="G598" s="16"/>
      <c r="H598" s="23"/>
      <c r="I598" s="28"/>
      <c r="J598" s="28">
        <f t="shared" si="15"/>
        <v>0</v>
      </c>
    </row>
    <row r="599" spans="1:10">
      <c r="A599" s="11"/>
      <c r="B599" s="16"/>
      <c r="C599" s="17"/>
      <c r="D599" s="17"/>
      <c r="E599" s="17"/>
      <c r="F599" s="16"/>
      <c r="G599" s="16"/>
      <c r="H599" s="23"/>
      <c r="I599" s="28"/>
      <c r="J599" s="28">
        <f t="shared" si="15"/>
        <v>0</v>
      </c>
    </row>
    <row r="600" spans="1:10" ht="24.95" customHeight="1">
      <c r="A600" s="45" t="s">
        <v>49</v>
      </c>
      <c r="B600" s="10"/>
      <c r="C600" s="9" t="s">
        <v>260</v>
      </c>
      <c r="D600" s="10"/>
      <c r="E600" s="10"/>
      <c r="F600" s="10"/>
      <c r="G600" s="10"/>
      <c r="H600" s="23">
        <v>0</v>
      </c>
      <c r="I600" s="28"/>
      <c r="J600" s="28">
        <f>SUM(J601:J603)</f>
        <v>309.5</v>
      </c>
    </row>
    <row r="601" spans="1:10" s="2" customFormat="1" ht="22.5">
      <c r="A601" s="11"/>
      <c r="B601" s="12"/>
      <c r="C601" s="17" t="s">
        <v>2038</v>
      </c>
      <c r="D601" s="17" t="s">
        <v>449</v>
      </c>
      <c r="E601" s="17" t="s">
        <v>17</v>
      </c>
      <c r="F601" s="17">
        <v>6</v>
      </c>
      <c r="G601" s="17" t="s">
        <v>234</v>
      </c>
      <c r="H601" s="24">
        <v>25</v>
      </c>
      <c r="I601" s="28">
        <v>12.38</v>
      </c>
      <c r="J601" s="28">
        <f t="shared" si="15"/>
        <v>309.5</v>
      </c>
    </row>
    <row r="602" spans="1:10" s="2" customFormat="1">
      <c r="A602" s="11"/>
      <c r="B602" s="12"/>
      <c r="C602" s="13"/>
      <c r="D602" s="14"/>
      <c r="E602" s="14"/>
      <c r="F602" s="15"/>
      <c r="G602" s="15"/>
      <c r="H602" s="24"/>
      <c r="I602" s="28"/>
      <c r="J602" s="28">
        <f t="shared" si="15"/>
        <v>0</v>
      </c>
    </row>
    <row r="603" spans="1:10" s="2" customFormat="1">
      <c r="A603" s="11"/>
      <c r="B603" s="12"/>
      <c r="C603" s="13"/>
      <c r="D603" s="14"/>
      <c r="E603" s="14"/>
      <c r="F603" s="15"/>
      <c r="G603" s="15"/>
      <c r="H603" s="24"/>
      <c r="I603" s="28"/>
      <c r="J603" s="28">
        <f t="shared" si="15"/>
        <v>0</v>
      </c>
    </row>
    <row r="604" spans="1:10" ht="24.95" customHeight="1">
      <c r="A604" s="45" t="s">
        <v>51</v>
      </c>
      <c r="B604" s="10"/>
      <c r="C604" s="9" t="s">
        <v>261</v>
      </c>
      <c r="D604" s="10"/>
      <c r="E604" s="10"/>
      <c r="F604" s="10"/>
      <c r="G604" s="10"/>
      <c r="H604" s="23">
        <v>0</v>
      </c>
      <c r="I604" s="28"/>
      <c r="J604" s="28">
        <f>SUM(J605:J607)</f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/>
    </row>
    <row r="607" spans="1:10">
      <c r="A607" s="11"/>
      <c r="B607" s="16"/>
      <c r="C607" s="17"/>
      <c r="D607" s="17"/>
      <c r="E607" s="17"/>
      <c r="F607" s="16"/>
      <c r="G607" s="16"/>
      <c r="H607" s="23"/>
      <c r="I607" s="28"/>
      <c r="J607" s="28">
        <f t="shared" si="15"/>
        <v>0</v>
      </c>
    </row>
    <row r="608" spans="1:10" ht="24.95" customHeight="1">
      <c r="A608" s="45" t="s">
        <v>55</v>
      </c>
      <c r="B608" s="10"/>
      <c r="C608" s="9" t="s">
        <v>262</v>
      </c>
      <c r="D608" s="10"/>
      <c r="E608" s="10"/>
      <c r="F608" s="10"/>
      <c r="G608" s="10"/>
      <c r="H608" s="23">
        <v>0</v>
      </c>
      <c r="I608" s="28"/>
      <c r="J608" s="28">
        <f>SUM(J609:J611)</f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>
      <c r="A611" s="11"/>
      <c r="B611" s="16"/>
      <c r="C611" s="17"/>
      <c r="D611" s="17"/>
      <c r="E611" s="17"/>
      <c r="F611" s="16"/>
      <c r="G611" s="16"/>
      <c r="H611" s="23"/>
      <c r="I611" s="28"/>
      <c r="J611" s="28">
        <f t="shared" si="15"/>
        <v>0</v>
      </c>
    </row>
    <row r="612" spans="1:10" ht="24.95" customHeight="1">
      <c r="A612" s="45" t="s">
        <v>57</v>
      </c>
      <c r="B612" s="10"/>
      <c r="C612" s="9" t="s">
        <v>263</v>
      </c>
      <c r="D612" s="10"/>
      <c r="E612" s="10"/>
      <c r="F612" s="10"/>
      <c r="G612" s="10"/>
      <c r="H612" s="23">
        <v>0</v>
      </c>
      <c r="I612" s="28"/>
      <c r="J612" s="28">
        <f>SUM(J613:J615)</f>
        <v>0</v>
      </c>
    </row>
    <row r="613" spans="1:10">
      <c r="A613" s="11"/>
      <c r="B613" s="16"/>
      <c r="C613" s="17"/>
      <c r="D613" s="17"/>
      <c r="E613" s="17"/>
      <c r="F613" s="16"/>
      <c r="G613" s="16"/>
      <c r="H613" s="23"/>
      <c r="I613" s="28"/>
      <c r="J613" s="28">
        <f t="shared" si="15"/>
        <v>0</v>
      </c>
    </row>
    <row r="614" spans="1:10">
      <c r="A614" s="11"/>
      <c r="B614" s="16"/>
      <c r="C614" s="17"/>
      <c r="D614" s="17"/>
      <c r="E614" s="17"/>
      <c r="F614" s="16"/>
      <c r="G614" s="16"/>
      <c r="H614" s="23"/>
      <c r="I614" s="28"/>
      <c r="J614" s="28">
        <f t="shared" si="15"/>
        <v>0</v>
      </c>
    </row>
    <row r="615" spans="1:10">
      <c r="A615" s="11"/>
      <c r="B615" s="16"/>
      <c r="C615" s="17"/>
      <c r="D615" s="17"/>
      <c r="E615" s="17"/>
      <c r="F615" s="16"/>
      <c r="G615" s="16"/>
      <c r="H615" s="23"/>
      <c r="I615" s="28"/>
      <c r="J615" s="28">
        <f t="shared" si="15"/>
        <v>0</v>
      </c>
    </row>
    <row r="616" spans="1:10" ht="24.95" customHeight="1">
      <c r="A616" s="45" t="s">
        <v>59</v>
      </c>
      <c r="B616" s="10"/>
      <c r="C616" s="9" t="s">
        <v>264</v>
      </c>
      <c r="D616" s="10"/>
      <c r="E616" s="10"/>
      <c r="F616" s="10"/>
      <c r="G616" s="10"/>
      <c r="H616" s="23">
        <v>0</v>
      </c>
      <c r="I616" s="28"/>
      <c r="J616" s="28">
        <f>SUM(J617:J619)</f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/>
    </row>
    <row r="619" spans="1:10" s="2" customFormat="1">
      <c r="A619" s="11"/>
      <c r="B619" s="12"/>
      <c r="C619" s="13"/>
      <c r="D619" s="14"/>
      <c r="E619" s="14"/>
      <c r="F619" s="15"/>
      <c r="G619" s="15"/>
      <c r="H619" s="24"/>
      <c r="I619" s="28"/>
      <c r="J619" s="28">
        <f t="shared" si="15"/>
        <v>0</v>
      </c>
    </row>
    <row r="620" spans="1:10" ht="24.95" customHeight="1">
      <c r="A620" s="45" t="s">
        <v>64</v>
      </c>
      <c r="B620" s="10"/>
      <c r="C620" s="9" t="s">
        <v>44</v>
      </c>
      <c r="D620" s="10"/>
      <c r="E620" s="10"/>
      <c r="F620" s="10"/>
      <c r="G620" s="10"/>
      <c r="H620" s="23">
        <v>0</v>
      </c>
      <c r="I620" s="28"/>
      <c r="J620" s="28">
        <f>SUM(J621:J623)</f>
        <v>17.14</v>
      </c>
    </row>
    <row r="621" spans="1:10" s="2" customFormat="1" ht="33.75">
      <c r="A621" s="11"/>
      <c r="B621" s="12"/>
      <c r="C621" s="46" t="s">
        <v>2039</v>
      </c>
      <c r="D621" s="46" t="s">
        <v>2014</v>
      </c>
      <c r="E621" s="46" t="s">
        <v>17</v>
      </c>
      <c r="F621" s="46">
        <v>6</v>
      </c>
      <c r="G621" s="46" t="s">
        <v>234</v>
      </c>
      <c r="H621" s="24">
        <v>1</v>
      </c>
      <c r="I621" s="28">
        <v>17.14</v>
      </c>
      <c r="J621" s="28">
        <f t="shared" si="15"/>
        <v>17.14</v>
      </c>
    </row>
    <row r="622" spans="1:10" s="2" customFormat="1">
      <c r="A622" s="11"/>
      <c r="B622" s="12"/>
      <c r="C622" s="13"/>
      <c r="D622" s="14"/>
      <c r="E622" s="14"/>
      <c r="F622" s="15"/>
      <c r="G622" s="15"/>
      <c r="H622" s="24"/>
      <c r="I622" s="28"/>
      <c r="J622" s="28">
        <f t="shared" si="15"/>
        <v>0</v>
      </c>
    </row>
    <row r="623" spans="1:10" s="2" customFormat="1">
      <c r="A623" s="11"/>
      <c r="B623" s="12"/>
      <c r="C623" s="13"/>
      <c r="D623" s="14"/>
      <c r="E623" s="14"/>
      <c r="F623" s="15"/>
      <c r="G623" s="15"/>
      <c r="H623" s="24"/>
      <c r="I623" s="28"/>
      <c r="J623" s="28">
        <f t="shared" si="15"/>
        <v>0</v>
      </c>
    </row>
    <row r="624" spans="1:10" ht="24.95" customHeight="1">
      <c r="A624" s="45" t="s">
        <v>69</v>
      </c>
      <c r="B624" s="10"/>
      <c r="C624" s="9" t="s">
        <v>50</v>
      </c>
      <c r="D624" s="10"/>
      <c r="E624" s="10"/>
      <c r="F624" s="10"/>
      <c r="G624" s="10"/>
      <c r="H624" s="23">
        <v>0</v>
      </c>
      <c r="I624" s="28"/>
      <c r="J624" s="28">
        <f>SUM(J625:J627)</f>
        <v>60</v>
      </c>
    </row>
    <row r="625" spans="1:10" ht="22.5">
      <c r="A625" s="11"/>
      <c r="B625" s="16"/>
      <c r="C625" s="46" t="s">
        <v>2040</v>
      </c>
      <c r="D625" s="47" t="s">
        <v>2016</v>
      </c>
      <c r="E625" s="47" t="s">
        <v>17</v>
      </c>
      <c r="F625" s="47">
        <v>6</v>
      </c>
      <c r="G625" s="47" t="s">
        <v>2017</v>
      </c>
      <c r="H625" s="105">
        <v>3</v>
      </c>
      <c r="I625" s="28">
        <v>10</v>
      </c>
      <c r="J625" s="28">
        <f t="shared" si="15"/>
        <v>30</v>
      </c>
    </row>
    <row r="626" spans="1:10" ht="22.5">
      <c r="A626" s="11"/>
      <c r="B626" s="16"/>
      <c r="C626" s="49" t="s">
        <v>2041</v>
      </c>
      <c r="D626" s="50" t="s">
        <v>2016</v>
      </c>
      <c r="E626" s="50" t="s">
        <v>17</v>
      </c>
      <c r="F626" s="50">
        <v>6</v>
      </c>
      <c r="G626" s="50" t="s">
        <v>2017</v>
      </c>
      <c r="H626" s="166">
        <v>3</v>
      </c>
      <c r="I626" s="28">
        <v>10</v>
      </c>
      <c r="J626" s="28">
        <f>H626*I626</f>
        <v>30</v>
      </c>
    </row>
    <row r="627" spans="1:10">
      <c r="A627" s="11"/>
      <c r="B627" s="16"/>
      <c r="C627" s="17"/>
      <c r="D627" s="17"/>
      <c r="E627" s="17"/>
      <c r="F627" s="16"/>
      <c r="G627" s="16"/>
      <c r="H627" s="23"/>
      <c r="I627" s="28"/>
      <c r="J627" s="28">
        <f t="shared" si="15"/>
        <v>0</v>
      </c>
    </row>
    <row r="628" spans="1:10" ht="24.95" customHeight="1">
      <c r="A628" s="45" t="s">
        <v>71</v>
      </c>
      <c r="B628" s="10"/>
      <c r="C628" s="9" t="s">
        <v>203</v>
      </c>
      <c r="D628" s="10"/>
      <c r="E628" s="10"/>
      <c r="F628" s="10"/>
      <c r="G628" s="10"/>
      <c r="H628" s="23">
        <v>0</v>
      </c>
      <c r="I628" s="28"/>
      <c r="J628" s="28">
        <f>SUM(J629:J631)</f>
        <v>663.89</v>
      </c>
    </row>
    <row r="629" spans="1:10" s="2" customFormat="1" ht="22.5">
      <c r="A629" s="11"/>
      <c r="B629" s="12"/>
      <c r="C629" s="17" t="s">
        <v>2042</v>
      </c>
      <c r="D629" s="17" t="s">
        <v>2043</v>
      </c>
      <c r="E629" s="17" t="s">
        <v>180</v>
      </c>
      <c r="F629" s="17">
        <v>6</v>
      </c>
      <c r="G629" s="17" t="s">
        <v>882</v>
      </c>
      <c r="H629" s="24">
        <v>57</v>
      </c>
      <c r="I629" s="28">
        <v>11.43</v>
      </c>
      <c r="J629" s="28">
        <f t="shared" ref="J629:J671" si="16">H629*I629</f>
        <v>651.51</v>
      </c>
    </row>
    <row r="630" spans="1:10" s="2" customFormat="1" ht="22.5">
      <c r="A630" s="11"/>
      <c r="B630" s="12"/>
      <c r="C630" s="17" t="s">
        <v>2044</v>
      </c>
      <c r="D630" s="17" t="s">
        <v>2045</v>
      </c>
      <c r="E630" s="17" t="s">
        <v>1968</v>
      </c>
      <c r="F630" s="17" t="s">
        <v>280</v>
      </c>
      <c r="G630" s="17" t="s">
        <v>90</v>
      </c>
      <c r="H630" s="24">
        <v>1</v>
      </c>
      <c r="I630" s="28">
        <v>12.38</v>
      </c>
      <c r="J630" s="28">
        <f t="shared" si="16"/>
        <v>12.38</v>
      </c>
    </row>
    <row r="631" spans="1:10" s="2" customFormat="1">
      <c r="A631" s="11"/>
      <c r="B631" s="12"/>
      <c r="C631" s="13"/>
      <c r="D631" s="14"/>
      <c r="E631" s="14"/>
      <c r="F631" s="15"/>
      <c r="G631" s="15"/>
      <c r="H631" s="24"/>
      <c r="I631" s="28"/>
      <c r="J631" s="28">
        <f t="shared" si="16"/>
        <v>0</v>
      </c>
    </row>
    <row r="632" spans="1:10" ht="24.95" customHeight="1">
      <c r="A632" s="45" t="s">
        <v>73</v>
      </c>
      <c r="B632" s="10"/>
      <c r="C632" s="9" t="s">
        <v>207</v>
      </c>
      <c r="D632" s="10"/>
      <c r="E632" s="10"/>
      <c r="F632" s="10"/>
      <c r="G632" s="10"/>
      <c r="H632" s="23">
        <v>0</v>
      </c>
      <c r="I632" s="28"/>
      <c r="J632" s="28">
        <f>SUM(J633:J635)</f>
        <v>42.87</v>
      </c>
    </row>
    <row r="633" spans="1:10" ht="22.5">
      <c r="A633" s="11"/>
      <c r="B633" s="16"/>
      <c r="C633" s="17" t="s">
        <v>2046</v>
      </c>
      <c r="D633" s="17" t="s">
        <v>814</v>
      </c>
      <c r="E633" s="17" t="s">
        <v>17</v>
      </c>
      <c r="F633" s="17">
        <v>6</v>
      </c>
      <c r="G633" s="17" t="s">
        <v>19</v>
      </c>
      <c r="H633" s="16">
        <v>3</v>
      </c>
      <c r="I633" s="28">
        <v>14.29</v>
      </c>
      <c r="J633" s="28">
        <f t="shared" si="16"/>
        <v>42.87</v>
      </c>
    </row>
    <row r="634" spans="1:10">
      <c r="A634" s="11"/>
      <c r="B634" s="16"/>
      <c r="C634" s="17"/>
      <c r="D634" s="17"/>
      <c r="E634" s="17"/>
      <c r="F634" s="16"/>
      <c r="G634" s="16"/>
      <c r="H634" s="23"/>
      <c r="I634" s="28"/>
      <c r="J634" s="28">
        <f t="shared" si="16"/>
        <v>0</v>
      </c>
    </row>
    <row r="635" spans="1:10">
      <c r="A635" s="11"/>
      <c r="B635" s="16"/>
      <c r="C635" s="17"/>
      <c r="D635" s="17"/>
      <c r="E635" s="17"/>
      <c r="F635" s="16"/>
      <c r="G635" s="16"/>
      <c r="H635" s="23"/>
      <c r="I635" s="28"/>
      <c r="J635" s="28">
        <f t="shared" si="16"/>
        <v>0</v>
      </c>
    </row>
    <row r="636" spans="1:10" ht="24.95" customHeight="1">
      <c r="A636" s="45" t="s">
        <v>75</v>
      </c>
      <c r="B636" s="10"/>
      <c r="C636" s="9" t="s">
        <v>212</v>
      </c>
      <c r="D636" s="10"/>
      <c r="E636" s="10"/>
      <c r="F636" s="10"/>
      <c r="G636" s="10"/>
      <c r="H636" s="23">
        <v>0</v>
      </c>
      <c r="I636" s="28"/>
      <c r="J636" s="28">
        <f>SUM(J637:J639)</f>
        <v>685.8</v>
      </c>
    </row>
    <row r="637" spans="1:10" s="2" customFormat="1" ht="22.5">
      <c r="A637" s="11"/>
      <c r="B637" s="12"/>
      <c r="C637" s="17" t="s">
        <v>270</v>
      </c>
      <c r="D637" s="17" t="s">
        <v>2047</v>
      </c>
      <c r="E637" s="17" t="s">
        <v>215</v>
      </c>
      <c r="F637" s="17">
        <v>6</v>
      </c>
      <c r="G637" s="17" t="s">
        <v>38</v>
      </c>
      <c r="H637" s="23">
        <v>60</v>
      </c>
      <c r="I637" s="28">
        <v>11.43</v>
      </c>
      <c r="J637" s="28">
        <f t="shared" si="16"/>
        <v>685.8</v>
      </c>
    </row>
    <row r="638" spans="1:10" s="2" customFormat="1">
      <c r="A638" s="11"/>
      <c r="B638" s="12"/>
      <c r="C638" s="13"/>
      <c r="D638" s="14"/>
      <c r="E638" s="14"/>
      <c r="F638" s="15"/>
      <c r="G638" s="15"/>
      <c r="H638" s="24"/>
      <c r="I638" s="28"/>
      <c r="J638" s="28">
        <f t="shared" si="16"/>
        <v>0</v>
      </c>
    </row>
    <row r="639" spans="1:10" s="2" customFormat="1">
      <c r="A639" s="11"/>
      <c r="B639" s="12"/>
      <c r="C639" s="13"/>
      <c r="D639" s="14"/>
      <c r="E639" s="14"/>
      <c r="F639" s="15"/>
      <c r="G639" s="15"/>
      <c r="H639" s="24"/>
      <c r="I639" s="28"/>
      <c r="J639" s="28">
        <f t="shared" si="16"/>
        <v>0</v>
      </c>
    </row>
    <row r="640" spans="1:10" ht="24.95" customHeight="1">
      <c r="A640" s="45" t="s">
        <v>77</v>
      </c>
      <c r="B640" s="10"/>
      <c r="C640" s="9" t="s">
        <v>219</v>
      </c>
      <c r="D640" s="10"/>
      <c r="E640" s="10"/>
      <c r="F640" s="10"/>
      <c r="G640" s="10"/>
      <c r="H640" s="23">
        <v>0</v>
      </c>
      <c r="I640" s="28"/>
      <c r="J640" s="28">
        <f>SUM(J641:J643)</f>
        <v>0</v>
      </c>
    </row>
    <row r="641" spans="1:10">
      <c r="A641" s="11"/>
      <c r="B641" s="16"/>
      <c r="C641" s="17"/>
      <c r="D641" s="17"/>
      <c r="E641" s="17"/>
      <c r="F641" s="16"/>
      <c r="G641" s="16"/>
      <c r="H641" s="23"/>
      <c r="I641" s="28"/>
      <c r="J641" s="28">
        <f t="shared" si="16"/>
        <v>0</v>
      </c>
    </row>
    <row r="642" spans="1:10">
      <c r="A642" s="11"/>
      <c r="B642" s="16"/>
      <c r="C642" s="17"/>
      <c r="D642" s="17"/>
      <c r="E642" s="17"/>
      <c r="F642" s="16"/>
      <c r="G642" s="16"/>
      <c r="H642" s="23"/>
      <c r="I642" s="28"/>
      <c r="J642" s="28"/>
    </row>
    <row r="643" spans="1:10">
      <c r="A643" s="11"/>
      <c r="B643" s="16"/>
      <c r="C643" s="17"/>
      <c r="D643" s="17"/>
      <c r="E643" s="17"/>
      <c r="F643" s="16"/>
      <c r="G643" s="16"/>
      <c r="H643" s="23"/>
      <c r="I643" s="28"/>
      <c r="J643" s="28">
        <f t="shared" si="16"/>
        <v>0</v>
      </c>
    </row>
    <row r="644" spans="1:10" ht="24.95" customHeight="1">
      <c r="A644" s="45" t="s">
        <v>79</v>
      </c>
      <c r="B644" s="10"/>
      <c r="C644" s="9" t="s">
        <v>220</v>
      </c>
      <c r="D644" s="10"/>
      <c r="E644" s="10"/>
      <c r="F644" s="10"/>
      <c r="G644" s="10"/>
      <c r="H644" s="23">
        <v>0</v>
      </c>
      <c r="I644" s="28"/>
      <c r="J644" s="28">
        <f>SUM(J645:J647)</f>
        <v>685.8</v>
      </c>
    </row>
    <row r="645" spans="1:10" s="2" customFormat="1" ht="22.5">
      <c r="A645" s="11"/>
      <c r="B645" s="12"/>
      <c r="C645" s="17" t="s">
        <v>2048</v>
      </c>
      <c r="D645" s="17" t="s">
        <v>272</v>
      </c>
      <c r="E645" s="17" t="s">
        <v>215</v>
      </c>
      <c r="F645" s="17">
        <v>6</v>
      </c>
      <c r="G645" s="17" t="s">
        <v>38</v>
      </c>
      <c r="H645" s="24">
        <v>60</v>
      </c>
      <c r="I645" s="28">
        <v>11.43</v>
      </c>
      <c r="J645" s="28">
        <f>H645*I645</f>
        <v>685.8</v>
      </c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6"/>
        <v>0</v>
      </c>
    </row>
    <row r="647" spans="1:10" s="2" customFormat="1">
      <c r="A647" s="11"/>
      <c r="B647" s="12"/>
      <c r="C647" s="13"/>
      <c r="D647" s="14"/>
      <c r="E647" s="14"/>
      <c r="F647" s="15"/>
      <c r="G647" s="15"/>
      <c r="H647" s="24"/>
      <c r="I647" s="28"/>
      <c r="J647" s="28">
        <f t="shared" si="16"/>
        <v>0</v>
      </c>
    </row>
    <row r="648" spans="1:10" ht="24.95" customHeight="1">
      <c r="A648" s="45" t="s">
        <v>81</v>
      </c>
      <c r="B648" s="10"/>
      <c r="C648" s="9" t="s">
        <v>227</v>
      </c>
      <c r="D648" s="10"/>
      <c r="E648" s="10"/>
      <c r="F648" s="10"/>
      <c r="G648" s="10"/>
      <c r="H648" s="23">
        <v>0</v>
      </c>
      <c r="I648" s="28"/>
      <c r="J648" s="28">
        <f>SUM(J651)</f>
        <v>0</v>
      </c>
    </row>
    <row r="649" spans="1:10" ht="12" customHeight="1">
      <c r="A649" s="45"/>
      <c r="B649" s="10"/>
      <c r="C649" s="9"/>
      <c r="D649" s="10"/>
      <c r="E649" s="10"/>
      <c r="F649" s="10"/>
      <c r="G649" s="10"/>
      <c r="H649" s="23"/>
      <c r="I649" s="28"/>
      <c r="J649" s="28"/>
    </row>
    <row r="650" spans="1:10" ht="10.15" customHeight="1">
      <c r="A650" s="45"/>
      <c r="B650" s="10"/>
      <c r="C650" s="9"/>
      <c r="D650" s="10"/>
      <c r="E650" s="10"/>
      <c r="F650" s="10"/>
      <c r="G650" s="10"/>
      <c r="H650" s="23"/>
      <c r="I650" s="28"/>
      <c r="J650" s="28"/>
    </row>
    <row r="651" spans="1:10" s="2" customFormat="1">
      <c r="A651" s="11"/>
      <c r="B651" s="12"/>
      <c r="C651" s="13"/>
      <c r="D651" s="14"/>
      <c r="E651" s="14"/>
      <c r="F651" s="15"/>
      <c r="G651" s="15"/>
      <c r="H651" s="24"/>
      <c r="I651" s="28"/>
      <c r="J651" s="28">
        <f t="shared" si="16"/>
        <v>0</v>
      </c>
    </row>
    <row r="652" spans="1:10" ht="24.95" customHeight="1">
      <c r="A652" s="45" t="s">
        <v>83</v>
      </c>
      <c r="B652" s="10"/>
      <c r="C652" s="9" t="s">
        <v>58</v>
      </c>
      <c r="D652" s="10"/>
      <c r="E652" s="10"/>
      <c r="F652" s="10"/>
      <c r="G652" s="10"/>
      <c r="H652" s="23">
        <v>0</v>
      </c>
      <c r="I652" s="28"/>
      <c r="J652" s="28">
        <f>SUM(J653:J655)</f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s="2" customFormat="1">
      <c r="A655" s="11"/>
      <c r="B655" s="12"/>
      <c r="C655" s="13"/>
      <c r="D655" s="14"/>
      <c r="E655" s="14"/>
      <c r="F655" s="15"/>
      <c r="G655" s="15"/>
      <c r="H655" s="24"/>
      <c r="I655" s="28"/>
      <c r="J655" s="28">
        <f t="shared" si="16"/>
        <v>0</v>
      </c>
    </row>
    <row r="656" spans="1:10" ht="24.95" customHeight="1">
      <c r="A656" s="45" t="s">
        <v>85</v>
      </c>
      <c r="B656" s="10"/>
      <c r="C656" s="9" t="s">
        <v>60</v>
      </c>
      <c r="D656" s="10"/>
      <c r="E656" s="10"/>
      <c r="F656" s="10"/>
      <c r="G656" s="10"/>
      <c r="H656" s="23">
        <v>0</v>
      </c>
      <c r="I656" s="28"/>
      <c r="J656" s="28">
        <f>SUM(J657:J659)</f>
        <v>2742.6000000000004</v>
      </c>
    </row>
    <row r="657" spans="1:10" s="2" customFormat="1" ht="22.5">
      <c r="A657" s="11"/>
      <c r="B657" s="12"/>
      <c r="C657" s="13" t="s">
        <v>228</v>
      </c>
      <c r="D657" s="13"/>
      <c r="E657" s="13" t="s">
        <v>2027</v>
      </c>
      <c r="F657" s="13" t="s">
        <v>2028</v>
      </c>
      <c r="G657" s="13" t="s">
        <v>307</v>
      </c>
      <c r="H657" s="24">
        <v>60</v>
      </c>
      <c r="I657" s="28">
        <v>13.33</v>
      </c>
      <c r="J657" s="28">
        <f t="shared" si="16"/>
        <v>799.8</v>
      </c>
    </row>
    <row r="658" spans="1:10" s="2" customFormat="1">
      <c r="A658" s="11"/>
      <c r="B658" s="12"/>
      <c r="C658" s="13" t="s">
        <v>1885</v>
      </c>
      <c r="D658" s="13" t="s">
        <v>124</v>
      </c>
      <c r="E658" s="13" t="s">
        <v>1841</v>
      </c>
      <c r="F658" s="13"/>
      <c r="G658" s="13" t="s">
        <v>19</v>
      </c>
      <c r="H658" s="24">
        <v>60</v>
      </c>
      <c r="I658" s="28">
        <v>32.380000000000003</v>
      </c>
      <c r="J658" s="28">
        <f t="shared" si="16"/>
        <v>1942.8000000000002</v>
      </c>
    </row>
    <row r="659" spans="1:10" s="2" customFormat="1">
      <c r="A659" s="11"/>
      <c r="B659" s="12"/>
      <c r="C659" s="13"/>
      <c r="D659" s="14"/>
      <c r="E659" s="14"/>
      <c r="F659" s="15"/>
      <c r="G659" s="15"/>
      <c r="H659" s="24"/>
      <c r="I659" s="28"/>
      <c r="J659" s="28">
        <f t="shared" si="16"/>
        <v>0</v>
      </c>
    </row>
    <row r="660" spans="1:10" ht="24.95" customHeight="1">
      <c r="A660" s="45" t="s">
        <v>126</v>
      </c>
      <c r="B660" s="10"/>
      <c r="C660" s="9" t="s">
        <v>230</v>
      </c>
      <c r="D660" s="10"/>
      <c r="E660" s="10"/>
      <c r="F660" s="10"/>
      <c r="G660" s="10"/>
      <c r="H660" s="23">
        <v>0</v>
      </c>
      <c r="I660" s="28"/>
      <c r="J660" s="28">
        <f>SUM(J661:J663)</f>
        <v>1428.6</v>
      </c>
    </row>
    <row r="661" spans="1:10" s="2" customFormat="1" ht="45">
      <c r="A661" s="11"/>
      <c r="B661" s="12"/>
      <c r="C661" s="17" t="s">
        <v>2049</v>
      </c>
      <c r="D661" s="17" t="s">
        <v>1111</v>
      </c>
      <c r="E661" s="17" t="s">
        <v>907</v>
      </c>
      <c r="F661" s="17">
        <v>6</v>
      </c>
      <c r="G661" s="17" t="s">
        <v>2050</v>
      </c>
      <c r="H661" s="24">
        <v>60</v>
      </c>
      <c r="I661" s="28">
        <v>23.81</v>
      </c>
      <c r="J661" s="28">
        <f t="shared" si="16"/>
        <v>1428.6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s="2" customFormat="1">
      <c r="A663" s="11"/>
      <c r="B663" s="12"/>
      <c r="C663" s="13"/>
      <c r="D663" s="14"/>
      <c r="E663" s="14"/>
      <c r="F663" s="15"/>
      <c r="G663" s="15"/>
      <c r="H663" s="24"/>
      <c r="I663" s="28"/>
      <c r="J663" s="28">
        <f t="shared" si="16"/>
        <v>0</v>
      </c>
    </row>
    <row r="664" spans="1:10" ht="24.95" customHeight="1">
      <c r="A664" s="45" t="s">
        <v>127</v>
      </c>
      <c r="B664" s="10"/>
      <c r="C664" s="9" t="s">
        <v>235</v>
      </c>
      <c r="D664" s="10"/>
      <c r="E664" s="10"/>
      <c r="F664" s="10"/>
      <c r="G664" s="10"/>
      <c r="H664" s="23">
        <v>0</v>
      </c>
      <c r="I664" s="28"/>
      <c r="J664" s="28">
        <f>SUM(J665:J667)</f>
        <v>0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6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6"/>
        <v>0</v>
      </c>
    </row>
    <row r="667" spans="1:10" s="2" customFormat="1">
      <c r="A667" s="11"/>
      <c r="B667" s="12"/>
      <c r="C667" s="13"/>
      <c r="D667" s="14"/>
      <c r="E667" s="14"/>
      <c r="F667" s="15"/>
      <c r="G667" s="15"/>
      <c r="H667" s="24"/>
      <c r="I667" s="28"/>
      <c r="J667" s="28">
        <f t="shared" si="16"/>
        <v>0</v>
      </c>
    </row>
    <row r="668" spans="1:10" ht="24.95" customHeight="1">
      <c r="A668" s="45" t="s">
        <v>128</v>
      </c>
      <c r="B668" s="10"/>
      <c r="C668" s="9" t="s">
        <v>1033</v>
      </c>
      <c r="D668" s="10"/>
      <c r="E668" s="10"/>
      <c r="F668" s="10"/>
      <c r="G668" s="10"/>
      <c r="H668" s="23">
        <v>0</v>
      </c>
      <c r="I668" s="28"/>
      <c r="J668" s="28">
        <f>SUM(J669:J671)</f>
        <v>898.80000000000007</v>
      </c>
    </row>
    <row r="669" spans="1:10" ht="22.5">
      <c r="A669" s="11"/>
      <c r="B669" s="16"/>
      <c r="C669" s="13" t="s">
        <v>2051</v>
      </c>
      <c r="D669" s="13" t="s">
        <v>2052</v>
      </c>
      <c r="E669" s="13" t="s">
        <v>17</v>
      </c>
      <c r="F669" s="13">
        <v>6</v>
      </c>
      <c r="G669" s="13" t="s">
        <v>2053</v>
      </c>
      <c r="H669" s="23">
        <v>60</v>
      </c>
      <c r="I669" s="28">
        <v>14.98</v>
      </c>
      <c r="J669" s="28">
        <f t="shared" si="16"/>
        <v>898.80000000000007</v>
      </c>
    </row>
    <row r="670" spans="1:10">
      <c r="A670" s="11"/>
      <c r="B670" s="16"/>
      <c r="C670" s="17"/>
      <c r="D670" s="17"/>
      <c r="E670" s="17"/>
      <c r="F670" s="16"/>
      <c r="G670" s="16"/>
      <c r="H670" s="23"/>
      <c r="I670" s="28"/>
      <c r="J670" s="28">
        <f t="shared" si="16"/>
        <v>0</v>
      </c>
    </row>
    <row r="671" spans="1:10" s="2" customFormat="1">
      <c r="A671" s="11"/>
      <c r="B671" s="12"/>
      <c r="C671" s="13"/>
      <c r="D671" s="14"/>
      <c r="E671" s="14"/>
      <c r="F671" s="15"/>
      <c r="G671" s="15"/>
      <c r="H671" s="24"/>
      <c r="I671" s="28"/>
      <c r="J671" s="28">
        <f t="shared" si="16"/>
        <v>0</v>
      </c>
    </row>
    <row r="672" spans="1:10" ht="24.95" customHeight="1">
      <c r="A672" s="45" t="s">
        <v>146</v>
      </c>
      <c r="B672" s="10"/>
      <c r="C672" s="9" t="s">
        <v>65</v>
      </c>
      <c r="D672" s="10"/>
      <c r="E672" s="10"/>
      <c r="F672" s="10"/>
      <c r="G672" s="10"/>
      <c r="H672" s="23">
        <v>0</v>
      </c>
      <c r="I672" s="28"/>
      <c r="J672" s="28">
        <f>SUM(J673:J675)</f>
        <v>422.28</v>
      </c>
    </row>
    <row r="673" spans="1:10" s="2" customFormat="1" ht="22.5">
      <c r="A673" s="11"/>
      <c r="B673" s="12"/>
      <c r="C673" s="13" t="s">
        <v>1909</v>
      </c>
      <c r="D673" s="13" t="s">
        <v>239</v>
      </c>
      <c r="E673" s="13" t="s">
        <v>17</v>
      </c>
      <c r="F673" s="13">
        <v>6</v>
      </c>
      <c r="G673" s="13" t="s">
        <v>427</v>
      </c>
      <c r="H673" s="24">
        <v>46</v>
      </c>
      <c r="I673" s="28">
        <v>9.18</v>
      </c>
      <c r="J673" s="28">
        <f t="shared" ref="J673:J707" si="17">H673*I673</f>
        <v>422.28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/>
    </row>
    <row r="675" spans="1:10" s="2" customFormat="1">
      <c r="A675" s="11"/>
      <c r="B675" s="12"/>
      <c r="C675" s="13"/>
      <c r="D675" s="14"/>
      <c r="E675" s="14"/>
      <c r="F675" s="15"/>
      <c r="G675" s="15"/>
      <c r="H675" s="24"/>
      <c r="I675" s="28"/>
      <c r="J675" s="28">
        <f t="shared" si="17"/>
        <v>0</v>
      </c>
    </row>
    <row r="676" spans="1:10" ht="24.95" customHeight="1">
      <c r="A676" s="45" t="s">
        <v>175</v>
      </c>
      <c r="B676" s="10"/>
      <c r="C676" s="9" t="s">
        <v>70</v>
      </c>
      <c r="D676" s="10"/>
      <c r="E676" s="10"/>
      <c r="F676" s="10"/>
      <c r="G676" s="10"/>
      <c r="H676" s="23">
        <v>0</v>
      </c>
      <c r="I676" s="28"/>
      <c r="J676" s="28">
        <f>SUM(J677:J679)</f>
        <v>0</v>
      </c>
    </row>
    <row r="677" spans="1:10" s="2" customFormat="1">
      <c r="A677" s="11"/>
      <c r="B677" s="12"/>
      <c r="C677" s="13"/>
      <c r="D677" s="14"/>
      <c r="E677" s="14"/>
      <c r="F677" s="15"/>
      <c r="G677" s="15"/>
      <c r="H677" s="24"/>
      <c r="I677" s="28"/>
      <c r="J677" s="28">
        <f t="shared" si="17"/>
        <v>0</v>
      </c>
    </row>
    <row r="678" spans="1:10" s="2" customFormat="1">
      <c r="A678" s="11"/>
      <c r="B678" s="12"/>
      <c r="C678" s="13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s="2" customFormat="1">
      <c r="A679" s="11"/>
      <c r="B679" s="12"/>
      <c r="C679" s="13"/>
      <c r="D679" s="14"/>
      <c r="E679" s="14"/>
      <c r="F679" s="15"/>
      <c r="G679" s="15"/>
      <c r="H679" s="24"/>
      <c r="I679" s="28"/>
      <c r="J679" s="28">
        <f t="shared" si="17"/>
        <v>0</v>
      </c>
    </row>
    <row r="680" spans="1:10" ht="24.95" customHeight="1">
      <c r="A680" s="45" t="s">
        <v>176</v>
      </c>
      <c r="B680" s="10"/>
      <c r="C680" s="9" t="s">
        <v>72</v>
      </c>
      <c r="D680" s="10"/>
      <c r="E680" s="10"/>
      <c r="F680" s="10"/>
      <c r="G680" s="10"/>
      <c r="H680" s="23">
        <v>0</v>
      </c>
      <c r="I680" s="28"/>
      <c r="J680" s="28">
        <f>SUM(J681:J683)</f>
        <v>0</v>
      </c>
    </row>
    <row r="681" spans="1:10">
      <c r="A681" s="11"/>
      <c r="B681" s="16"/>
      <c r="C681" s="17"/>
      <c r="D681" s="17"/>
      <c r="E681" s="17"/>
      <c r="F681" s="16"/>
      <c r="G681" s="16"/>
      <c r="H681" s="23"/>
      <c r="I681" s="28"/>
      <c r="J681" s="28">
        <f t="shared" si="17"/>
        <v>0</v>
      </c>
    </row>
    <row r="682" spans="1:10">
      <c r="A682" s="11"/>
      <c r="B682" s="16"/>
      <c r="C682" s="17"/>
      <c r="D682" s="17"/>
      <c r="E682" s="17"/>
      <c r="F682" s="16"/>
      <c r="G682" s="16"/>
      <c r="H682" s="23"/>
      <c r="I682" s="28"/>
      <c r="J682" s="28">
        <f t="shared" si="17"/>
        <v>0</v>
      </c>
    </row>
    <row r="683" spans="1:10" s="2" customFormat="1">
      <c r="A683" s="11"/>
      <c r="B683" s="12"/>
      <c r="C683" s="14"/>
      <c r="D683" s="14"/>
      <c r="E683" s="14"/>
      <c r="F683" s="15"/>
      <c r="G683" s="15"/>
      <c r="H683" s="24"/>
      <c r="I683" s="28"/>
      <c r="J683" s="28">
        <f t="shared" si="17"/>
        <v>0</v>
      </c>
    </row>
    <row r="684" spans="1:10" ht="24.95" customHeight="1">
      <c r="A684" s="45" t="s">
        <v>177</v>
      </c>
      <c r="B684" s="10"/>
      <c r="C684" s="9" t="s">
        <v>74</v>
      </c>
      <c r="D684" s="10"/>
      <c r="E684" s="10"/>
      <c r="F684" s="10"/>
      <c r="G684" s="10"/>
      <c r="H684" s="23">
        <v>0</v>
      </c>
      <c r="I684" s="28"/>
      <c r="J684" s="28">
        <f>SUM(J685:J687)</f>
        <v>0</v>
      </c>
    </row>
    <row r="685" spans="1:10" s="2" customFormat="1">
      <c r="A685" s="11"/>
      <c r="B685" s="12"/>
      <c r="C685" s="13"/>
      <c r="D685" s="14"/>
      <c r="E685" s="14"/>
      <c r="F685" s="15"/>
      <c r="G685" s="15"/>
      <c r="H685" s="24"/>
      <c r="I685" s="28"/>
      <c r="J685" s="28">
        <f t="shared" si="17"/>
        <v>0</v>
      </c>
    </row>
    <row r="686" spans="1:10" s="2" customFormat="1" ht="11.45" customHeight="1">
      <c r="A686" s="11"/>
      <c r="B686" s="12"/>
      <c r="C686" s="13"/>
      <c r="D686" s="14"/>
      <c r="E686" s="14"/>
      <c r="F686" s="15"/>
      <c r="G686" s="15"/>
      <c r="H686" s="24"/>
      <c r="I686" s="28"/>
      <c r="J686" s="28">
        <f t="shared" si="17"/>
        <v>0</v>
      </c>
    </row>
    <row r="687" spans="1:10" s="2" customFormat="1" ht="10.9" customHeight="1">
      <c r="A687" s="11"/>
      <c r="B687" s="12"/>
      <c r="C687" s="13"/>
      <c r="D687" s="14"/>
      <c r="E687" s="14"/>
      <c r="F687" s="15"/>
      <c r="G687" s="15"/>
      <c r="H687" s="24"/>
      <c r="I687" s="28"/>
      <c r="J687" s="28">
        <f t="shared" si="17"/>
        <v>0</v>
      </c>
    </row>
    <row r="688" spans="1:10" ht="24.95" customHeight="1">
      <c r="A688" s="45" t="s">
        <v>240</v>
      </c>
      <c r="B688" s="10"/>
      <c r="C688" s="9" t="s">
        <v>76</v>
      </c>
      <c r="D688" s="10"/>
      <c r="E688" s="10"/>
      <c r="F688" s="10"/>
      <c r="G688" s="10"/>
      <c r="H688" s="23">
        <v>0</v>
      </c>
      <c r="I688" s="28"/>
      <c r="J688" s="28">
        <f>SUM(J689:J691)</f>
        <v>0</v>
      </c>
    </row>
    <row r="689" spans="1:10">
      <c r="A689" s="11"/>
      <c r="B689" s="16"/>
      <c r="C689" s="17"/>
      <c r="D689" s="17"/>
      <c r="E689" s="17"/>
      <c r="F689" s="16"/>
      <c r="G689" s="16"/>
      <c r="H689" s="23"/>
      <c r="I689" s="28"/>
      <c r="J689" s="28">
        <f t="shared" si="17"/>
        <v>0</v>
      </c>
    </row>
    <row r="690" spans="1:10">
      <c r="A690" s="11"/>
      <c r="B690" s="16"/>
      <c r="C690" s="17"/>
      <c r="D690" s="17"/>
      <c r="E690" s="17"/>
      <c r="F690" s="16"/>
      <c r="G690" s="16"/>
      <c r="H690" s="23"/>
      <c r="I690" s="28"/>
      <c r="J690" s="28"/>
    </row>
    <row r="691" spans="1:10">
      <c r="A691" s="11"/>
      <c r="B691" s="16"/>
      <c r="C691" s="17"/>
      <c r="D691" s="17"/>
      <c r="E691" s="17"/>
      <c r="F691" s="16"/>
      <c r="G691" s="16"/>
      <c r="H691" s="23"/>
      <c r="I691" s="28"/>
      <c r="J691" s="28">
        <f t="shared" si="17"/>
        <v>0</v>
      </c>
    </row>
    <row r="692" spans="1:10" ht="24.95" customHeight="1">
      <c r="A692" s="45" t="s">
        <v>241</v>
      </c>
      <c r="B692" s="10"/>
      <c r="C692" s="9" t="s">
        <v>78</v>
      </c>
      <c r="D692" s="10"/>
      <c r="E692" s="10"/>
      <c r="F692" s="10"/>
      <c r="G692" s="10"/>
      <c r="H692" s="23">
        <v>0</v>
      </c>
      <c r="I692" s="28"/>
      <c r="J692" s="28">
        <f>SUM(J693:J695)</f>
        <v>0</v>
      </c>
    </row>
    <row r="693" spans="1:10">
      <c r="A693" s="11"/>
      <c r="B693" s="16"/>
      <c r="C693" s="17"/>
      <c r="D693" s="17"/>
      <c r="E693" s="17"/>
      <c r="F693" s="16"/>
      <c r="G693" s="16"/>
      <c r="H693" s="23"/>
      <c r="I693" s="28"/>
      <c r="J693" s="28">
        <f t="shared" si="17"/>
        <v>0</v>
      </c>
    </row>
    <row r="694" spans="1:10" s="2" customFormat="1">
      <c r="A694" s="11"/>
      <c r="B694" s="12"/>
      <c r="C694" s="14"/>
      <c r="D694" s="14"/>
      <c r="E694" s="14"/>
      <c r="F694" s="15"/>
      <c r="G694" s="15"/>
      <c r="H694" s="24"/>
      <c r="I694" s="28"/>
      <c r="J694" s="28">
        <f t="shared" si="17"/>
        <v>0</v>
      </c>
    </row>
    <row r="695" spans="1:10" s="2" customFormat="1">
      <c r="A695" s="11"/>
      <c r="B695" s="12"/>
      <c r="C695" s="14"/>
      <c r="D695" s="14"/>
      <c r="E695" s="14"/>
      <c r="F695" s="15"/>
      <c r="G695" s="15"/>
      <c r="H695" s="24"/>
      <c r="I695" s="28"/>
      <c r="J695" s="28">
        <f t="shared" si="17"/>
        <v>0</v>
      </c>
    </row>
    <row r="696" spans="1:10" ht="24.95" customHeight="1">
      <c r="A696" s="45" t="s">
        <v>242</v>
      </c>
      <c r="B696" s="10"/>
      <c r="C696" s="9" t="s">
        <v>80</v>
      </c>
      <c r="D696" s="10"/>
      <c r="E696" s="10"/>
      <c r="F696" s="10"/>
      <c r="G696" s="10"/>
      <c r="H696" s="23">
        <v>0</v>
      </c>
      <c r="I696" s="28"/>
      <c r="J696" s="28">
        <f>SUM(J699)</f>
        <v>0</v>
      </c>
    </row>
    <row r="697" spans="1:10" ht="11.45" customHeight="1">
      <c r="A697" s="45"/>
      <c r="B697" s="10"/>
      <c r="C697" s="9"/>
      <c r="D697" s="10"/>
      <c r="E697" s="10"/>
      <c r="F697" s="10"/>
      <c r="G697" s="10"/>
      <c r="H697" s="23"/>
      <c r="I697" s="28"/>
      <c r="J697" s="28"/>
    </row>
    <row r="698" spans="1:10" ht="10.9" customHeight="1">
      <c r="A698" s="45"/>
      <c r="B698" s="10"/>
      <c r="C698" s="9"/>
      <c r="D698" s="10"/>
      <c r="E698" s="10"/>
      <c r="F698" s="10"/>
      <c r="G698" s="10"/>
      <c r="H698" s="23"/>
      <c r="I698" s="28"/>
      <c r="J698" s="28"/>
    </row>
    <row r="699" spans="1:10" ht="10.15" customHeight="1">
      <c r="A699" s="11"/>
      <c r="B699" s="16"/>
      <c r="C699" s="17"/>
      <c r="D699" s="17"/>
      <c r="E699" s="17"/>
      <c r="F699" s="16"/>
      <c r="G699" s="16"/>
      <c r="H699" s="23"/>
      <c r="I699" s="28"/>
      <c r="J699" s="28">
        <f t="shared" si="17"/>
        <v>0</v>
      </c>
    </row>
    <row r="700" spans="1:10" ht="24.95" customHeight="1">
      <c r="A700" s="45" t="s">
        <v>243</v>
      </c>
      <c r="B700" s="10"/>
      <c r="C700" s="9" t="s">
        <v>82</v>
      </c>
      <c r="D700" s="10"/>
      <c r="E700" s="10"/>
      <c r="F700" s="10"/>
      <c r="G700" s="10"/>
      <c r="H700" s="23">
        <v>0</v>
      </c>
      <c r="I700" s="28"/>
      <c r="J700" s="28">
        <f>SUM(J701:J703)</f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 s="2" customFormat="1">
      <c r="A702" s="11"/>
      <c r="B702" s="12"/>
      <c r="C702" s="13"/>
      <c r="D702" s="14"/>
      <c r="E702" s="14"/>
      <c r="F702" s="15"/>
      <c r="G702" s="15"/>
      <c r="H702" s="24"/>
      <c r="I702" s="28"/>
      <c r="J702" s="28">
        <f t="shared" si="17"/>
        <v>0</v>
      </c>
    </row>
    <row r="703" spans="1:10" s="2" customFormat="1">
      <c r="A703" s="11"/>
      <c r="B703" s="12"/>
      <c r="C703" s="13"/>
      <c r="D703" s="14"/>
      <c r="E703" s="14"/>
      <c r="F703" s="15"/>
      <c r="G703" s="15"/>
      <c r="H703" s="24"/>
      <c r="I703" s="28"/>
      <c r="J703" s="28">
        <f t="shared" si="17"/>
        <v>0</v>
      </c>
    </row>
    <row r="704" spans="1:10" ht="24.95" customHeight="1">
      <c r="A704" s="45" t="s">
        <v>244</v>
      </c>
      <c r="B704" s="10"/>
      <c r="C704" s="9" t="s">
        <v>84</v>
      </c>
      <c r="D704" s="10"/>
      <c r="E704" s="10"/>
      <c r="F704" s="10"/>
      <c r="G704" s="10"/>
      <c r="H704" s="23">
        <v>0</v>
      </c>
      <c r="I704" s="28"/>
      <c r="J704" s="28">
        <f>SUM(J705:J707)</f>
        <v>0</v>
      </c>
    </row>
    <row r="705" spans="1:10">
      <c r="A705" s="11"/>
      <c r="B705" s="16"/>
      <c r="C705" s="17"/>
      <c r="D705" s="17"/>
      <c r="E705" s="17"/>
      <c r="F705" s="16"/>
      <c r="G705" s="16"/>
      <c r="H705" s="23"/>
      <c r="I705" s="28"/>
      <c r="J705" s="28">
        <f t="shared" si="17"/>
        <v>0</v>
      </c>
    </row>
    <row r="706" spans="1:10">
      <c r="A706" s="11"/>
      <c r="B706" s="16"/>
      <c r="C706" s="17"/>
      <c r="D706" s="17"/>
      <c r="E706" s="17"/>
      <c r="F706" s="16"/>
      <c r="G706" s="16"/>
      <c r="H706" s="23"/>
      <c r="I706" s="28"/>
      <c r="J706" s="28">
        <f t="shared" si="17"/>
        <v>0</v>
      </c>
    </row>
    <row r="707" spans="1:10">
      <c r="A707" s="11"/>
      <c r="B707" s="16"/>
      <c r="C707" s="17"/>
      <c r="D707" s="17"/>
      <c r="E707" s="17"/>
      <c r="F707" s="16"/>
      <c r="G707" s="16"/>
      <c r="H707" s="23"/>
      <c r="I707" s="28"/>
      <c r="J707" s="28">
        <f t="shared" si="17"/>
        <v>0</v>
      </c>
    </row>
    <row r="708" spans="1:10" ht="24.95" customHeight="1">
      <c r="A708" s="45" t="s">
        <v>245</v>
      </c>
      <c r="B708" s="10"/>
      <c r="C708" s="9" t="s">
        <v>86</v>
      </c>
      <c r="D708" s="10"/>
      <c r="E708" s="10"/>
      <c r="F708" s="10"/>
      <c r="G708" s="10"/>
      <c r="H708" s="23">
        <v>0</v>
      </c>
      <c r="I708" s="28"/>
      <c r="J708" s="28">
        <f>SUM(J709:J711)</f>
        <v>0</v>
      </c>
    </row>
    <row r="709" spans="1:10" s="2" customFormat="1">
      <c r="A709" s="11"/>
      <c r="B709" s="12"/>
      <c r="C709" s="13"/>
      <c r="D709" s="14"/>
      <c r="E709" s="14"/>
      <c r="F709" s="15"/>
      <c r="G709" s="15"/>
      <c r="H709" s="24"/>
      <c r="I709" s="28"/>
      <c r="J709" s="28">
        <f t="shared" ref="J709:J765" si="18">H709*I709</f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8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 ht="15.75">
      <c r="A712" s="32" t="s">
        <v>91</v>
      </c>
      <c r="B712" s="33"/>
      <c r="C712" s="34"/>
      <c r="D712" s="35"/>
      <c r="E712" s="35"/>
      <c r="F712" s="36"/>
      <c r="G712" s="36"/>
      <c r="H712" s="37"/>
      <c r="I712" s="38"/>
      <c r="J712" s="28"/>
    </row>
    <row r="713" spans="1:10" ht="24.95" customHeight="1">
      <c r="A713" s="41" t="s">
        <v>282</v>
      </c>
      <c r="B713" s="40"/>
      <c r="C713" s="42"/>
      <c r="D713" s="42"/>
      <c r="E713" s="42"/>
      <c r="F713" s="42"/>
      <c r="G713" s="42"/>
      <c r="H713" s="43"/>
      <c r="I713" s="44"/>
      <c r="J713" s="28">
        <f>J718+J730+J742+J758+J762+J766+774+J778+J782+J786+J790+J798+J810+J814+J826+J830</f>
        <v>12002.61</v>
      </c>
    </row>
    <row r="714" spans="1:10" ht="24.95" customHeight="1">
      <c r="A714" s="45" t="s">
        <v>13</v>
      </c>
      <c r="B714" s="10"/>
      <c r="C714" s="9" t="s">
        <v>93</v>
      </c>
      <c r="D714" s="10"/>
      <c r="E714" s="10"/>
      <c r="F714" s="10"/>
      <c r="G714" s="10"/>
      <c r="H714" s="23">
        <v>0</v>
      </c>
      <c r="I714" s="28"/>
      <c r="J714" s="28">
        <f>SUM(J715:J717)</f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s="2" customFormat="1">
      <c r="A717" s="11"/>
      <c r="B717" s="12"/>
      <c r="C717" s="13"/>
      <c r="D717" s="14"/>
      <c r="E717" s="14"/>
      <c r="F717" s="15"/>
      <c r="G717" s="15"/>
      <c r="H717" s="24"/>
      <c r="I717" s="28"/>
      <c r="J717" s="28">
        <f t="shared" si="18"/>
        <v>0</v>
      </c>
    </row>
    <row r="718" spans="1:10" ht="24.95" customHeight="1">
      <c r="A718" s="45" t="s">
        <v>94</v>
      </c>
      <c r="B718" s="10"/>
      <c r="C718" s="9" t="s">
        <v>95</v>
      </c>
      <c r="D718" s="10"/>
      <c r="E718" s="10"/>
      <c r="F718" s="10"/>
      <c r="G718" s="10"/>
      <c r="H718" s="23">
        <v>0</v>
      </c>
      <c r="I718" s="28"/>
      <c r="J718" s="28">
        <f>SUM(J719:J721)</f>
        <v>854.69999999999993</v>
      </c>
    </row>
    <row r="719" spans="1:10" s="2" customFormat="1" ht="22.5">
      <c r="A719" s="11"/>
      <c r="B719" s="12"/>
      <c r="C719" s="13" t="s">
        <v>2054</v>
      </c>
      <c r="D719" s="13" t="s">
        <v>249</v>
      </c>
      <c r="E719" s="13" t="s">
        <v>17</v>
      </c>
      <c r="F719" s="13">
        <v>7</v>
      </c>
      <c r="G719" s="13" t="s">
        <v>90</v>
      </c>
      <c r="H719" s="13">
        <v>66</v>
      </c>
      <c r="I719" s="28">
        <v>12.95</v>
      </c>
      <c r="J719" s="28">
        <f>H719*I719</f>
        <v>854.69999999999993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s="2" customFormat="1">
      <c r="A721" s="11"/>
      <c r="B721" s="12"/>
      <c r="C721" s="13"/>
      <c r="D721" s="14"/>
      <c r="E721" s="14"/>
      <c r="F721" s="15"/>
      <c r="G721" s="15"/>
      <c r="H721" s="24"/>
      <c r="I721" s="28"/>
      <c r="J721" s="28">
        <f t="shared" si="18"/>
        <v>0</v>
      </c>
    </row>
    <row r="722" spans="1:10" ht="24.95" customHeight="1">
      <c r="A722" s="45" t="s">
        <v>96</v>
      </c>
      <c r="B722" s="10"/>
      <c r="C722" s="9" t="s">
        <v>97</v>
      </c>
      <c r="D722" s="10"/>
      <c r="E722" s="10"/>
      <c r="F722" s="10"/>
      <c r="G722" s="10"/>
      <c r="H722" s="23">
        <v>0</v>
      </c>
      <c r="I722" s="28"/>
      <c r="J722" s="28">
        <f>SUM(J723:J725)</f>
        <v>0</v>
      </c>
    </row>
    <row r="723" spans="1:10" s="2" customFormat="1">
      <c r="A723" s="11"/>
      <c r="B723" s="12"/>
      <c r="C723" s="13"/>
      <c r="D723" s="14"/>
      <c r="E723" s="14"/>
      <c r="F723" s="15"/>
      <c r="G723" s="15"/>
      <c r="H723" s="24"/>
      <c r="I723" s="28"/>
      <c r="J723" s="28">
        <f t="shared" si="18"/>
        <v>0</v>
      </c>
    </row>
    <row r="724" spans="1:10" s="2" customFormat="1">
      <c r="A724" s="11"/>
      <c r="B724" s="12"/>
      <c r="C724" s="13"/>
      <c r="D724" s="14"/>
      <c r="E724" s="14"/>
      <c r="F724" s="15"/>
      <c r="G724" s="15"/>
      <c r="H724" s="24"/>
      <c r="I724" s="28"/>
      <c r="J724" s="28">
        <f t="shared" si="18"/>
        <v>0</v>
      </c>
    </row>
    <row r="725" spans="1:10" s="2" customFormat="1">
      <c r="A725" s="11"/>
      <c r="B725" s="12"/>
      <c r="C725" s="13"/>
      <c r="D725" s="14"/>
      <c r="E725" s="14"/>
      <c r="F725" s="15"/>
      <c r="G725" s="15"/>
      <c r="H725" s="24"/>
      <c r="I725" s="28"/>
      <c r="J725" s="28">
        <f t="shared" si="18"/>
        <v>0</v>
      </c>
    </row>
    <row r="726" spans="1:10" ht="24.95" customHeight="1">
      <c r="A726" s="45" t="s">
        <v>104</v>
      </c>
      <c r="B726" s="10"/>
      <c r="C726" s="9" t="s">
        <v>28</v>
      </c>
      <c r="D726" s="10"/>
      <c r="E726" s="10"/>
      <c r="F726" s="10"/>
      <c r="G726" s="10"/>
      <c r="H726" s="23">
        <v>0</v>
      </c>
      <c r="I726" s="28"/>
      <c r="J726" s="28">
        <f>SUM(J727:J729)</f>
        <v>0</v>
      </c>
    </row>
    <row r="727" spans="1:10">
      <c r="A727" s="11"/>
      <c r="B727" s="16"/>
      <c r="C727" s="17"/>
      <c r="D727" s="17"/>
      <c r="E727" s="17"/>
      <c r="F727" s="16"/>
      <c r="G727" s="16"/>
      <c r="H727" s="23"/>
      <c r="I727" s="28"/>
      <c r="J727" s="28">
        <f t="shared" si="18"/>
        <v>0</v>
      </c>
    </row>
    <row r="728" spans="1:10">
      <c r="A728" s="11"/>
      <c r="B728" s="16"/>
      <c r="C728" s="17"/>
      <c r="D728" s="17"/>
      <c r="E728" s="17"/>
      <c r="F728" s="16"/>
      <c r="G728" s="16"/>
      <c r="H728" s="23"/>
      <c r="I728" s="28"/>
      <c r="J728" s="28">
        <f t="shared" si="18"/>
        <v>0</v>
      </c>
    </row>
    <row r="729" spans="1:10">
      <c r="A729" s="11"/>
      <c r="B729" s="16"/>
      <c r="C729" s="17"/>
      <c r="D729" s="17"/>
      <c r="E729" s="17"/>
      <c r="F729" s="16"/>
      <c r="G729" s="16"/>
      <c r="H729" s="23"/>
      <c r="I729" s="28"/>
      <c r="J729" s="28">
        <f t="shared" si="18"/>
        <v>0</v>
      </c>
    </row>
    <row r="730" spans="1:10" ht="24.95" customHeight="1">
      <c r="A730" s="45" t="s">
        <v>39</v>
      </c>
      <c r="B730" s="10"/>
      <c r="C730" s="9" t="s">
        <v>285</v>
      </c>
      <c r="D730" s="10"/>
      <c r="E730" s="10"/>
      <c r="F730" s="10"/>
      <c r="G730" s="10"/>
      <c r="H730" s="23">
        <v>0</v>
      </c>
      <c r="I730" s="28"/>
      <c r="J730" s="28">
        <f>SUM(J731:J733)</f>
        <v>885.17000000000007</v>
      </c>
    </row>
    <row r="731" spans="1:10" s="2" customFormat="1" ht="22.5">
      <c r="A731" s="11"/>
      <c r="B731" s="12"/>
      <c r="C731" s="17" t="s">
        <v>2055</v>
      </c>
      <c r="D731" s="17" t="s">
        <v>487</v>
      </c>
      <c r="E731" s="17" t="s">
        <v>17</v>
      </c>
      <c r="F731" s="17">
        <v>7</v>
      </c>
      <c r="G731" s="17" t="s">
        <v>234</v>
      </c>
      <c r="H731" s="24">
        <v>64</v>
      </c>
      <c r="I731" s="28">
        <v>12.38</v>
      </c>
      <c r="J731" s="28">
        <f t="shared" si="18"/>
        <v>792.32</v>
      </c>
    </row>
    <row r="732" spans="1:10" s="2" customFormat="1" ht="33.75">
      <c r="A732" s="11"/>
      <c r="B732" s="12"/>
      <c r="C732" s="17" t="s">
        <v>2056</v>
      </c>
      <c r="D732" s="17" t="s">
        <v>487</v>
      </c>
      <c r="E732" s="17" t="s">
        <v>1980</v>
      </c>
      <c r="F732" s="17">
        <v>7</v>
      </c>
      <c r="G732" s="17" t="s">
        <v>234</v>
      </c>
      <c r="H732" s="24">
        <v>5</v>
      </c>
      <c r="I732" s="28">
        <v>18.57</v>
      </c>
      <c r="J732" s="28">
        <f t="shared" si="18"/>
        <v>92.85</v>
      </c>
    </row>
    <row r="733" spans="1:10" s="2" customFormat="1">
      <c r="A733" s="11"/>
      <c r="B733" s="12"/>
      <c r="C733" s="13"/>
      <c r="D733" s="14"/>
      <c r="E733" s="14"/>
      <c r="F733" s="15"/>
      <c r="G733" s="15"/>
      <c r="H733" s="24"/>
      <c r="I733" s="28"/>
      <c r="J733" s="28">
        <f t="shared" si="18"/>
        <v>0</v>
      </c>
    </row>
    <row r="734" spans="1:10" ht="24.95" customHeight="1">
      <c r="A734" s="45" t="s">
        <v>41</v>
      </c>
      <c r="B734" s="10"/>
      <c r="C734" s="9" t="s">
        <v>290</v>
      </c>
      <c r="D734" s="10"/>
      <c r="E734" s="10"/>
      <c r="F734" s="10"/>
      <c r="G734" s="10"/>
      <c r="H734" s="23">
        <v>0</v>
      </c>
      <c r="I734" s="28"/>
      <c r="J734" s="28">
        <f>SUM(J735:J737)</f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s="2" customFormat="1">
      <c r="A737" s="11"/>
      <c r="B737" s="12"/>
      <c r="C737" s="13"/>
      <c r="D737" s="14"/>
      <c r="E737" s="14"/>
      <c r="F737" s="15"/>
      <c r="G737" s="15"/>
      <c r="H737" s="24"/>
      <c r="I737" s="28"/>
      <c r="J737" s="28">
        <f t="shared" si="18"/>
        <v>0</v>
      </c>
    </row>
    <row r="738" spans="1:10" ht="24.95" customHeight="1">
      <c r="A738" s="45" t="s">
        <v>43</v>
      </c>
      <c r="B738" s="10"/>
      <c r="C738" s="9" t="s">
        <v>291</v>
      </c>
      <c r="D738" s="10"/>
      <c r="E738" s="10"/>
      <c r="F738" s="10"/>
      <c r="G738" s="10"/>
      <c r="H738" s="23">
        <v>0</v>
      </c>
      <c r="I738" s="28"/>
      <c r="J738" s="28">
        <f>SUM(J739:J741)</f>
        <v>0</v>
      </c>
    </row>
    <row r="739" spans="1:10">
      <c r="A739" s="11"/>
      <c r="B739" s="16"/>
      <c r="C739" s="17"/>
      <c r="D739" s="17"/>
      <c r="E739" s="17"/>
      <c r="F739" s="16"/>
      <c r="G739" s="16"/>
      <c r="H739" s="23"/>
      <c r="I739" s="28"/>
      <c r="J739" s="28">
        <f t="shared" si="18"/>
        <v>0</v>
      </c>
    </row>
    <row r="740" spans="1:10">
      <c r="A740" s="11"/>
      <c r="B740" s="16"/>
      <c r="C740" s="17"/>
      <c r="D740" s="17"/>
      <c r="E740" s="17"/>
      <c r="F740" s="16"/>
      <c r="G740" s="16"/>
      <c r="H740" s="23"/>
      <c r="I740" s="28"/>
      <c r="J740" s="28">
        <f t="shared" si="18"/>
        <v>0</v>
      </c>
    </row>
    <row r="741" spans="1:10">
      <c r="A741" s="11"/>
      <c r="B741" s="16"/>
      <c r="C741" s="17"/>
      <c r="D741" s="17"/>
      <c r="E741" s="17"/>
      <c r="F741" s="16"/>
      <c r="G741" s="16"/>
      <c r="H741" s="23"/>
      <c r="I741" s="28"/>
      <c r="J741" s="28">
        <f t="shared" si="18"/>
        <v>0</v>
      </c>
    </row>
    <row r="742" spans="1:10" ht="24.95" customHeight="1">
      <c r="A742" s="45" t="s">
        <v>49</v>
      </c>
      <c r="B742" s="10"/>
      <c r="C742" s="9" t="s">
        <v>294</v>
      </c>
      <c r="D742" s="10"/>
      <c r="E742" s="10"/>
      <c r="F742" s="10"/>
      <c r="G742" s="10"/>
      <c r="H742" s="23">
        <v>0</v>
      </c>
      <c r="I742" s="28"/>
      <c r="J742" s="28">
        <f>SUM(J743:J745)</f>
        <v>148.56</v>
      </c>
    </row>
    <row r="743" spans="1:10" s="2" customFormat="1" ht="33.75">
      <c r="A743" s="11"/>
      <c r="B743" s="12"/>
      <c r="C743" s="17" t="s">
        <v>2057</v>
      </c>
      <c r="D743" s="17" t="s">
        <v>2058</v>
      </c>
      <c r="E743" s="17" t="s">
        <v>17</v>
      </c>
      <c r="F743" s="17">
        <v>7</v>
      </c>
      <c r="G743" s="17" t="s">
        <v>234</v>
      </c>
      <c r="H743" s="24">
        <v>12</v>
      </c>
      <c r="I743" s="28">
        <v>12.38</v>
      </c>
      <c r="J743" s="28">
        <f t="shared" si="18"/>
        <v>148.56</v>
      </c>
    </row>
    <row r="744" spans="1:10" s="2" customFormat="1">
      <c r="A744" s="11"/>
      <c r="B744" s="12"/>
      <c r="C744" s="13"/>
      <c r="D744" s="14"/>
      <c r="E744" s="14"/>
      <c r="F744" s="15"/>
      <c r="G744" s="15"/>
      <c r="H744" s="24"/>
      <c r="I744" s="28"/>
      <c r="J744" s="28">
        <f t="shared" si="18"/>
        <v>0</v>
      </c>
    </row>
    <row r="745" spans="1:10" s="2" customFormat="1">
      <c r="A745" s="11"/>
      <c r="B745" s="12"/>
      <c r="C745" s="13"/>
      <c r="D745" s="14"/>
      <c r="E745" s="14"/>
      <c r="F745" s="15"/>
      <c r="G745" s="15"/>
      <c r="H745" s="24"/>
      <c r="I745" s="28"/>
      <c r="J745" s="28">
        <f t="shared" si="18"/>
        <v>0</v>
      </c>
    </row>
    <row r="746" spans="1:10" ht="24.95" customHeight="1">
      <c r="A746" s="45" t="s">
        <v>51</v>
      </c>
      <c r="B746" s="10"/>
      <c r="C746" s="9" t="s">
        <v>295</v>
      </c>
      <c r="D746" s="10"/>
      <c r="E746" s="10"/>
      <c r="F746" s="10"/>
      <c r="G746" s="10"/>
      <c r="H746" s="23">
        <v>0</v>
      </c>
      <c r="I746" s="28"/>
      <c r="J746" s="28">
        <f>SUM(J747:J749)</f>
        <v>0</v>
      </c>
    </row>
    <row r="747" spans="1:10">
      <c r="A747" s="11"/>
      <c r="B747" s="16"/>
      <c r="C747" s="17"/>
      <c r="D747" s="17"/>
      <c r="E747" s="17"/>
      <c r="F747" s="16"/>
      <c r="G747" s="16"/>
      <c r="H747" s="23"/>
      <c r="I747" s="28"/>
      <c r="J747" s="28">
        <f t="shared" si="18"/>
        <v>0</v>
      </c>
    </row>
    <row r="748" spans="1:10">
      <c r="A748" s="11"/>
      <c r="B748" s="16"/>
      <c r="C748" s="17"/>
      <c r="D748" s="17"/>
      <c r="E748" s="17"/>
      <c r="F748" s="16"/>
      <c r="G748" s="16"/>
      <c r="H748" s="23"/>
      <c r="I748" s="28"/>
      <c r="J748" s="28">
        <f t="shared" si="18"/>
        <v>0</v>
      </c>
    </row>
    <row r="749" spans="1:10">
      <c r="A749" s="11"/>
      <c r="B749" s="16"/>
      <c r="C749" s="17"/>
      <c r="D749" s="17"/>
      <c r="E749" s="17"/>
      <c r="F749" s="16"/>
      <c r="G749" s="16"/>
      <c r="H749" s="23"/>
      <c r="I749" s="28"/>
      <c r="J749" s="28">
        <f t="shared" si="18"/>
        <v>0</v>
      </c>
    </row>
    <row r="750" spans="1:10" ht="24.95" customHeight="1">
      <c r="A750" s="45" t="s">
        <v>55</v>
      </c>
      <c r="B750" s="10"/>
      <c r="C750" s="9" t="s">
        <v>296</v>
      </c>
      <c r="D750" s="10"/>
      <c r="E750" s="10"/>
      <c r="F750" s="10"/>
      <c r="G750" s="10"/>
      <c r="H750" s="23">
        <v>0</v>
      </c>
      <c r="I750" s="28"/>
      <c r="J750" s="28">
        <f>SUM(J751:J753)</f>
        <v>0</v>
      </c>
    </row>
    <row r="751" spans="1:10" s="2" customFormat="1">
      <c r="A751" s="11"/>
      <c r="B751" s="12"/>
      <c r="C751" s="13"/>
      <c r="D751" s="14"/>
      <c r="E751" s="14"/>
      <c r="F751" s="15"/>
      <c r="G751" s="15"/>
      <c r="H751" s="24"/>
      <c r="I751" s="28"/>
      <c r="J751" s="28">
        <f t="shared" si="18"/>
        <v>0</v>
      </c>
    </row>
    <row r="752" spans="1:10" s="2" customFormat="1">
      <c r="A752" s="11"/>
      <c r="B752" s="12"/>
      <c r="C752" s="13"/>
      <c r="D752" s="14"/>
      <c r="E752" s="14"/>
      <c r="F752" s="15"/>
      <c r="G752" s="15"/>
      <c r="H752" s="24"/>
      <c r="I752" s="28"/>
      <c r="J752" s="28"/>
    </row>
    <row r="753" spans="1:10" s="2" customFormat="1">
      <c r="A753" s="11"/>
      <c r="B753" s="12"/>
      <c r="C753" s="13"/>
      <c r="D753" s="14"/>
      <c r="E753" s="14"/>
      <c r="F753" s="15"/>
      <c r="G753" s="15"/>
      <c r="H753" s="24"/>
      <c r="I753" s="28"/>
      <c r="J753" s="28">
        <f t="shared" si="18"/>
        <v>0</v>
      </c>
    </row>
    <row r="754" spans="1:10" ht="24.95" customHeight="1">
      <c r="A754" s="45" t="s">
        <v>57</v>
      </c>
      <c r="B754" s="10"/>
      <c r="C754" s="9" t="s">
        <v>297</v>
      </c>
      <c r="D754" s="10"/>
      <c r="E754" s="10"/>
      <c r="F754" s="10"/>
      <c r="G754" s="10"/>
      <c r="H754" s="23">
        <v>0</v>
      </c>
      <c r="I754" s="28"/>
      <c r="J754" s="28">
        <f>SUM(J755:J757)</f>
        <v>0</v>
      </c>
    </row>
    <row r="755" spans="1:10">
      <c r="A755" s="11"/>
      <c r="B755" s="16"/>
      <c r="C755" s="17"/>
      <c r="D755" s="17"/>
      <c r="E755" s="17"/>
      <c r="F755" s="16"/>
      <c r="G755" s="16"/>
      <c r="H755" s="23"/>
      <c r="I755" s="28"/>
      <c r="J755" s="28">
        <f t="shared" si="18"/>
        <v>0</v>
      </c>
    </row>
    <row r="756" spans="1:10">
      <c r="A756" s="11"/>
      <c r="B756" s="16"/>
      <c r="C756" s="17"/>
      <c r="D756" s="17"/>
      <c r="E756" s="17"/>
      <c r="F756" s="16"/>
      <c r="G756" s="16"/>
      <c r="H756" s="23"/>
      <c r="I756" s="28"/>
      <c r="J756" s="28"/>
    </row>
    <row r="757" spans="1:10">
      <c r="A757" s="11"/>
      <c r="B757" s="16"/>
      <c r="C757" s="17"/>
      <c r="D757" s="17"/>
      <c r="E757" s="17"/>
      <c r="F757" s="16"/>
      <c r="G757" s="16"/>
      <c r="H757" s="23"/>
      <c r="I757" s="28"/>
      <c r="J757" s="28">
        <f t="shared" si="18"/>
        <v>0</v>
      </c>
    </row>
    <row r="758" spans="1:10" ht="24.95" customHeight="1">
      <c r="A758" s="45" t="s">
        <v>59</v>
      </c>
      <c r="B758" s="10"/>
      <c r="C758" s="9" t="s">
        <v>44</v>
      </c>
      <c r="D758" s="10"/>
      <c r="E758" s="10"/>
      <c r="F758" s="10"/>
      <c r="G758" s="10"/>
      <c r="H758" s="23">
        <v>0</v>
      </c>
      <c r="I758" s="28"/>
      <c r="J758" s="28">
        <f>SUM(J759:J761)</f>
        <v>17.14</v>
      </c>
    </row>
    <row r="759" spans="1:10" s="2" customFormat="1" ht="33.75">
      <c r="A759" s="11"/>
      <c r="B759" s="12"/>
      <c r="C759" s="46" t="s">
        <v>2059</v>
      </c>
      <c r="D759" s="46" t="s">
        <v>2014</v>
      </c>
      <c r="E759" s="46" t="s">
        <v>17</v>
      </c>
      <c r="F759" s="46">
        <v>7</v>
      </c>
      <c r="G759" s="46" t="s">
        <v>234</v>
      </c>
      <c r="H759" s="24">
        <v>1</v>
      </c>
      <c r="I759" s="28">
        <v>17.14</v>
      </c>
      <c r="J759" s="28">
        <f t="shared" si="18"/>
        <v>17.14</v>
      </c>
    </row>
    <row r="760" spans="1:10" s="2" customFormat="1">
      <c r="A760" s="11"/>
      <c r="B760" s="12"/>
      <c r="C760" s="13"/>
      <c r="D760" s="14"/>
      <c r="E760" s="14"/>
      <c r="F760" s="15"/>
      <c r="G760" s="15"/>
      <c r="H760" s="24"/>
      <c r="I760" s="28"/>
      <c r="J760" s="28">
        <f t="shared" si="18"/>
        <v>0</v>
      </c>
    </row>
    <row r="761" spans="1:10" s="2" customFormat="1">
      <c r="A761" s="11"/>
      <c r="B761" s="12"/>
      <c r="C761" s="13"/>
      <c r="D761" s="14"/>
      <c r="E761" s="14"/>
      <c r="F761" s="15"/>
      <c r="G761" s="15"/>
      <c r="H761" s="24"/>
      <c r="I761" s="28"/>
      <c r="J761" s="28">
        <f t="shared" si="18"/>
        <v>0</v>
      </c>
    </row>
    <row r="762" spans="1:10" ht="24.95" customHeight="1">
      <c r="A762" s="45" t="s">
        <v>64</v>
      </c>
      <c r="B762" s="10"/>
      <c r="C762" s="9" t="s">
        <v>50</v>
      </c>
      <c r="D762" s="10"/>
      <c r="E762" s="10"/>
      <c r="F762" s="10"/>
      <c r="G762" s="10"/>
      <c r="H762" s="23">
        <v>0</v>
      </c>
      <c r="I762" s="28"/>
      <c r="J762" s="28">
        <f>SUM(J763:J765)</f>
        <v>60</v>
      </c>
    </row>
    <row r="763" spans="1:10" ht="22.5">
      <c r="A763" s="11"/>
      <c r="B763" s="16"/>
      <c r="C763" s="46" t="s">
        <v>2060</v>
      </c>
      <c r="D763" s="47" t="s">
        <v>2016</v>
      </c>
      <c r="E763" s="47" t="s">
        <v>17</v>
      </c>
      <c r="F763" s="47">
        <v>7</v>
      </c>
      <c r="G763" s="47" t="s">
        <v>2017</v>
      </c>
      <c r="H763" s="100">
        <v>3</v>
      </c>
      <c r="I763" s="28">
        <v>10</v>
      </c>
      <c r="J763" s="28">
        <f t="shared" si="18"/>
        <v>30</v>
      </c>
    </row>
    <row r="764" spans="1:10" ht="22.5">
      <c r="A764" s="11"/>
      <c r="B764" s="16"/>
      <c r="C764" s="49" t="s">
        <v>2061</v>
      </c>
      <c r="D764" s="50" t="s">
        <v>2016</v>
      </c>
      <c r="E764" s="50" t="s">
        <v>17</v>
      </c>
      <c r="F764" s="50">
        <v>7</v>
      </c>
      <c r="G764" s="50" t="s">
        <v>2017</v>
      </c>
      <c r="H764" s="166">
        <v>3</v>
      </c>
      <c r="I764" s="28">
        <v>10</v>
      </c>
      <c r="J764" s="28">
        <f>H764*I764</f>
        <v>30</v>
      </c>
    </row>
    <row r="765" spans="1:10">
      <c r="A765" s="11"/>
      <c r="B765" s="16"/>
      <c r="C765" s="17"/>
      <c r="D765" s="17"/>
      <c r="E765" s="17"/>
      <c r="F765" s="16"/>
      <c r="G765" s="16"/>
      <c r="H765" s="23"/>
      <c r="I765" s="28"/>
      <c r="J765" s="28">
        <f t="shared" si="18"/>
        <v>0</v>
      </c>
    </row>
    <row r="766" spans="1:10" ht="24.6" customHeight="1">
      <c r="A766" s="45" t="s">
        <v>69</v>
      </c>
      <c r="B766" s="10"/>
      <c r="C766" s="9" t="s">
        <v>298</v>
      </c>
      <c r="D766" s="10"/>
      <c r="E766" s="10"/>
      <c r="F766" s="10"/>
      <c r="G766" s="10"/>
      <c r="H766" s="23">
        <v>0</v>
      </c>
      <c r="I766" s="28"/>
      <c r="J766" s="28">
        <f>SUM(J767:J769)</f>
        <v>766.76</v>
      </c>
    </row>
    <row r="767" spans="1:10" s="2" customFormat="1" ht="22.5">
      <c r="A767" s="11"/>
      <c r="B767" s="12"/>
      <c r="C767" s="17" t="s">
        <v>653</v>
      </c>
      <c r="D767" s="17" t="s">
        <v>2062</v>
      </c>
      <c r="E767" s="17" t="s">
        <v>180</v>
      </c>
      <c r="F767" s="17">
        <v>7</v>
      </c>
      <c r="G767" s="17" t="s">
        <v>882</v>
      </c>
      <c r="H767" s="24">
        <v>66</v>
      </c>
      <c r="I767" s="28">
        <v>11.43</v>
      </c>
      <c r="J767" s="28">
        <f t="shared" ref="J767:J817" si="19">H767*I767</f>
        <v>754.38</v>
      </c>
    </row>
    <row r="768" spans="1:10" s="2" customFormat="1" ht="22.5">
      <c r="A768" s="11"/>
      <c r="B768" s="12"/>
      <c r="C768" s="17" t="s">
        <v>2063</v>
      </c>
      <c r="D768" s="14" t="s">
        <v>2064</v>
      </c>
      <c r="E768" s="14" t="s">
        <v>1968</v>
      </c>
      <c r="F768" s="15" t="s">
        <v>328</v>
      </c>
      <c r="G768" s="15" t="s">
        <v>90</v>
      </c>
      <c r="H768" s="24">
        <v>1</v>
      </c>
      <c r="I768" s="28">
        <v>12.38</v>
      </c>
      <c r="J768" s="28">
        <f t="shared" si="19"/>
        <v>12.38</v>
      </c>
    </row>
    <row r="769" spans="1:10" s="2" customFormat="1">
      <c r="A769" s="11"/>
      <c r="B769" s="12"/>
      <c r="C769" s="13"/>
      <c r="D769" s="14"/>
      <c r="E769" s="14"/>
      <c r="F769" s="15"/>
      <c r="G769" s="15"/>
      <c r="H769" s="24"/>
      <c r="I769" s="28"/>
      <c r="J769" s="28">
        <f t="shared" si="19"/>
        <v>0</v>
      </c>
    </row>
    <row r="770" spans="1:10" ht="24.95" customHeight="1">
      <c r="A770" s="45" t="s">
        <v>71</v>
      </c>
      <c r="B770" s="10"/>
      <c r="C770" s="9" t="s">
        <v>302</v>
      </c>
      <c r="D770" s="10"/>
      <c r="E770" s="10"/>
      <c r="F770" s="10"/>
      <c r="G770" s="10"/>
      <c r="H770" s="23">
        <v>0</v>
      </c>
      <c r="I770" s="28"/>
      <c r="J770" s="28">
        <f>SUM(J771:J773)</f>
        <v>0</v>
      </c>
    </row>
    <row r="771" spans="1:10">
      <c r="A771" s="11"/>
      <c r="B771" s="16"/>
      <c r="C771" s="17"/>
      <c r="D771" s="17"/>
      <c r="E771" s="17"/>
      <c r="F771" s="16"/>
      <c r="G771" s="16"/>
      <c r="H771" s="23"/>
      <c r="I771" s="28"/>
      <c r="J771" s="28">
        <f t="shared" si="19"/>
        <v>0</v>
      </c>
    </row>
    <row r="772" spans="1:10">
      <c r="A772" s="11"/>
      <c r="B772" s="16"/>
      <c r="C772" s="17"/>
      <c r="D772" s="17"/>
      <c r="E772" s="17"/>
      <c r="F772" s="16"/>
      <c r="G772" s="16"/>
      <c r="H772" s="23"/>
      <c r="I772" s="28"/>
      <c r="J772" s="28"/>
    </row>
    <row r="773" spans="1:10">
      <c r="A773" s="11"/>
      <c r="B773" s="16"/>
      <c r="C773" s="17"/>
      <c r="D773" s="17"/>
      <c r="E773" s="17"/>
      <c r="F773" s="16"/>
      <c r="G773" s="16"/>
      <c r="H773" s="23"/>
      <c r="I773" s="28"/>
      <c r="J773" s="28">
        <f t="shared" si="19"/>
        <v>0</v>
      </c>
    </row>
    <row r="774" spans="1:10" ht="24.95" customHeight="1">
      <c r="A774" s="45" t="s">
        <v>73</v>
      </c>
      <c r="B774" s="10"/>
      <c r="C774" s="9" t="s">
        <v>304</v>
      </c>
      <c r="D774" s="10"/>
      <c r="E774" s="10"/>
      <c r="F774" s="10"/>
      <c r="G774" s="10"/>
      <c r="H774" s="23">
        <v>0</v>
      </c>
      <c r="I774" s="28"/>
      <c r="J774" s="28">
        <f>SUM(J775:J777)</f>
        <v>628.31999999999994</v>
      </c>
    </row>
    <row r="775" spans="1:10" s="2" customFormat="1" ht="22.5">
      <c r="A775" s="11"/>
      <c r="B775" s="12"/>
      <c r="C775" s="17" t="s">
        <v>2065</v>
      </c>
      <c r="D775" s="17" t="s">
        <v>349</v>
      </c>
      <c r="E775" s="17" t="s">
        <v>48</v>
      </c>
      <c r="F775" s="17">
        <v>7</v>
      </c>
      <c r="G775" s="17" t="s">
        <v>1041</v>
      </c>
      <c r="H775" s="24">
        <v>66</v>
      </c>
      <c r="I775" s="28">
        <v>9.52</v>
      </c>
      <c r="J775" s="28">
        <f t="shared" si="19"/>
        <v>628.31999999999994</v>
      </c>
    </row>
    <row r="776" spans="1:10" s="2" customFormat="1">
      <c r="A776" s="11"/>
      <c r="B776" s="12"/>
      <c r="C776" s="13"/>
      <c r="D776" s="14"/>
      <c r="E776" s="14"/>
      <c r="F776" s="15"/>
      <c r="G776" s="15"/>
      <c r="H776" s="24"/>
      <c r="I776" s="28"/>
      <c r="J776" s="28">
        <f t="shared" si="19"/>
        <v>0</v>
      </c>
    </row>
    <row r="777" spans="1:10" s="2" customFormat="1" ht="10.9" customHeight="1">
      <c r="A777" s="11"/>
      <c r="B777" s="12"/>
      <c r="C777" s="13"/>
      <c r="D777" s="14"/>
      <c r="E777" s="14"/>
      <c r="F777" s="15"/>
      <c r="G777" s="15"/>
      <c r="H777" s="24"/>
      <c r="I777" s="28"/>
      <c r="J777" s="28">
        <f t="shared" si="19"/>
        <v>0</v>
      </c>
    </row>
    <row r="778" spans="1:10" ht="24.95" customHeight="1">
      <c r="A778" s="45" t="s">
        <v>75</v>
      </c>
      <c r="B778" s="10"/>
      <c r="C778" s="9" t="s">
        <v>308</v>
      </c>
      <c r="D778" s="10"/>
      <c r="E778" s="10"/>
      <c r="F778" s="10"/>
      <c r="G778" s="10"/>
      <c r="H778" s="23">
        <v>0</v>
      </c>
      <c r="I778" s="28"/>
      <c r="J778" s="28">
        <f>SUM(J779:J781)</f>
        <v>42.87</v>
      </c>
    </row>
    <row r="779" spans="1:10" ht="22.5">
      <c r="A779" s="11"/>
      <c r="B779" s="16"/>
      <c r="C779" s="17" t="s">
        <v>935</v>
      </c>
      <c r="D779" s="17" t="s">
        <v>936</v>
      </c>
      <c r="E779" s="17" t="s">
        <v>180</v>
      </c>
      <c r="F779" s="17">
        <v>7</v>
      </c>
      <c r="G779" s="17" t="s">
        <v>90</v>
      </c>
      <c r="H779" s="24">
        <v>3</v>
      </c>
      <c r="I779" s="28">
        <v>14.29</v>
      </c>
      <c r="J779" s="28">
        <f t="shared" si="19"/>
        <v>42.87</v>
      </c>
    </row>
    <row r="780" spans="1:10">
      <c r="A780" s="11"/>
      <c r="B780" s="16"/>
      <c r="C780" s="17"/>
      <c r="D780" s="17"/>
      <c r="E780" s="17"/>
      <c r="F780" s="16"/>
      <c r="G780" s="16"/>
      <c r="H780" s="23"/>
      <c r="I780" s="28"/>
      <c r="J780" s="28"/>
    </row>
    <row r="781" spans="1:10">
      <c r="A781" s="11"/>
      <c r="B781" s="16"/>
      <c r="C781" s="17"/>
      <c r="D781" s="17"/>
      <c r="E781" s="17"/>
      <c r="F781" s="16"/>
      <c r="G781" s="16"/>
      <c r="H781" s="23"/>
      <c r="I781" s="28"/>
      <c r="J781" s="28">
        <f t="shared" si="19"/>
        <v>0</v>
      </c>
    </row>
    <row r="782" spans="1:10" ht="24.95" customHeight="1">
      <c r="A782" s="45" t="s">
        <v>77</v>
      </c>
      <c r="B782" s="10"/>
      <c r="C782" s="9" t="s">
        <v>309</v>
      </c>
      <c r="D782" s="10"/>
      <c r="E782" s="10"/>
      <c r="F782" s="10"/>
      <c r="G782" s="10"/>
      <c r="H782" s="23">
        <v>0</v>
      </c>
      <c r="I782" s="28"/>
      <c r="J782" s="28">
        <f>SUM(J783:J785)</f>
        <v>969.72</v>
      </c>
    </row>
    <row r="783" spans="1:10" s="2" customFormat="1" ht="22.5">
      <c r="A783" s="11"/>
      <c r="B783" s="12"/>
      <c r="C783" s="17" t="s">
        <v>657</v>
      </c>
      <c r="D783" s="17" t="s">
        <v>1272</v>
      </c>
      <c r="E783" s="17" t="s">
        <v>180</v>
      </c>
      <c r="F783" s="17">
        <v>7</v>
      </c>
      <c r="G783" s="17" t="s">
        <v>1041</v>
      </c>
      <c r="H783" s="24">
        <v>66</v>
      </c>
      <c r="I783" s="28">
        <v>11.43</v>
      </c>
      <c r="J783" s="28">
        <f t="shared" si="19"/>
        <v>754.38</v>
      </c>
    </row>
    <row r="784" spans="1:10" s="2" customFormat="1">
      <c r="A784" s="11"/>
      <c r="B784" s="12"/>
      <c r="C784" s="17" t="s">
        <v>2066</v>
      </c>
      <c r="D784" s="17" t="s">
        <v>2067</v>
      </c>
      <c r="E784" s="17" t="s">
        <v>2068</v>
      </c>
      <c r="F784" s="17">
        <v>7</v>
      </c>
      <c r="G784" s="17" t="s">
        <v>1041</v>
      </c>
      <c r="H784" s="24">
        <v>69</v>
      </c>
      <c r="I784" s="28">
        <v>2.86</v>
      </c>
      <c r="J784" s="28">
        <f t="shared" si="19"/>
        <v>197.34</v>
      </c>
    </row>
    <row r="785" spans="1:10" s="2" customFormat="1" ht="22.5">
      <c r="A785" s="11"/>
      <c r="B785" s="12"/>
      <c r="C785" s="17" t="s">
        <v>2069</v>
      </c>
      <c r="D785" s="14" t="s">
        <v>2070</v>
      </c>
      <c r="E785" s="14"/>
      <c r="F785" s="15" t="s">
        <v>328</v>
      </c>
      <c r="G785" s="15" t="s">
        <v>90</v>
      </c>
      <c r="H785" s="24">
        <v>1</v>
      </c>
      <c r="I785" s="28">
        <v>18</v>
      </c>
      <c r="J785" s="28">
        <f t="shared" si="19"/>
        <v>18</v>
      </c>
    </row>
    <row r="786" spans="1:10" ht="24.95" customHeight="1">
      <c r="A786" s="45" t="s">
        <v>79</v>
      </c>
      <c r="B786" s="10"/>
      <c r="C786" s="9" t="s">
        <v>312</v>
      </c>
      <c r="D786" s="10"/>
      <c r="E786" s="10"/>
      <c r="F786" s="10"/>
      <c r="G786" s="10"/>
      <c r="H786" s="23">
        <v>0</v>
      </c>
      <c r="I786" s="28"/>
      <c r="J786" s="28">
        <f>SUM(J787:J789)</f>
        <v>42.87</v>
      </c>
    </row>
    <row r="787" spans="1:10" ht="22.5">
      <c r="A787" s="11"/>
      <c r="B787" s="16"/>
      <c r="C787" s="17" t="s">
        <v>2071</v>
      </c>
      <c r="D787" s="17" t="s">
        <v>314</v>
      </c>
      <c r="E787" s="17" t="s">
        <v>17</v>
      </c>
      <c r="F787" s="16">
        <v>7</v>
      </c>
      <c r="G787" s="16" t="s">
        <v>90</v>
      </c>
      <c r="H787" s="23">
        <v>3</v>
      </c>
      <c r="I787" s="28">
        <v>14.29</v>
      </c>
      <c r="J787" s="28">
        <f t="shared" si="19"/>
        <v>42.87</v>
      </c>
    </row>
    <row r="788" spans="1:10">
      <c r="A788" s="11"/>
      <c r="B788" s="16"/>
      <c r="C788" s="17"/>
      <c r="D788" s="17"/>
      <c r="E788" s="17"/>
      <c r="F788" s="16"/>
      <c r="G788" s="16"/>
      <c r="H788" s="23"/>
      <c r="I788" s="28"/>
      <c r="J788" s="28"/>
    </row>
    <row r="789" spans="1:10">
      <c r="A789" s="11"/>
      <c r="B789" s="16"/>
      <c r="C789" s="17"/>
      <c r="D789" s="17"/>
      <c r="E789" s="17"/>
      <c r="F789" s="16"/>
      <c r="G789" s="16"/>
      <c r="H789" s="23"/>
      <c r="I789" s="28"/>
      <c r="J789" s="28">
        <f t="shared" si="19"/>
        <v>0</v>
      </c>
    </row>
    <row r="790" spans="1:10" ht="24.95" customHeight="1">
      <c r="A790" s="45" t="s">
        <v>81</v>
      </c>
      <c r="B790" s="10"/>
      <c r="C790" s="9" t="s">
        <v>212</v>
      </c>
      <c r="D790" s="10"/>
      <c r="E790" s="10"/>
      <c r="F790" s="10"/>
      <c r="G790" s="10"/>
      <c r="H790" s="23">
        <v>0</v>
      </c>
      <c r="I790" s="28"/>
      <c r="J790" s="28">
        <f>SUM(J791:J793)</f>
        <v>788.67</v>
      </c>
    </row>
    <row r="791" spans="1:10" s="2" customFormat="1" ht="22.5">
      <c r="A791" s="11"/>
      <c r="B791" s="12"/>
      <c r="C791" s="17" t="s">
        <v>1923</v>
      </c>
      <c r="D791" s="17" t="s">
        <v>497</v>
      </c>
      <c r="E791" s="17" t="s">
        <v>17</v>
      </c>
      <c r="F791" s="17">
        <v>7</v>
      </c>
      <c r="G791" s="17" t="s">
        <v>1041</v>
      </c>
      <c r="H791" s="24">
        <v>69</v>
      </c>
      <c r="I791" s="28">
        <v>11.43</v>
      </c>
      <c r="J791" s="28">
        <f t="shared" si="19"/>
        <v>788.67</v>
      </c>
    </row>
    <row r="792" spans="1:10" s="2" customFormat="1">
      <c r="A792" s="11"/>
      <c r="B792" s="12"/>
      <c r="C792" s="13"/>
      <c r="D792" s="14"/>
      <c r="E792" s="14"/>
      <c r="F792" s="15"/>
      <c r="G792" s="15"/>
      <c r="H792" s="24"/>
      <c r="I792" s="28"/>
      <c r="J792" s="28">
        <f t="shared" si="19"/>
        <v>0</v>
      </c>
    </row>
    <row r="793" spans="1:10" s="2" customFormat="1">
      <c r="A793" s="11"/>
      <c r="B793" s="12"/>
      <c r="C793" s="13"/>
      <c r="D793" s="14"/>
      <c r="E793" s="14"/>
      <c r="F793" s="15"/>
      <c r="G793" s="15"/>
      <c r="H793" s="24"/>
      <c r="I793" s="28"/>
      <c r="J793" s="28">
        <f t="shared" si="19"/>
        <v>0</v>
      </c>
    </row>
    <row r="794" spans="1:10" ht="24.95" customHeight="1">
      <c r="A794" s="45" t="s">
        <v>83</v>
      </c>
      <c r="B794" s="10"/>
      <c r="C794" s="9" t="s">
        <v>219</v>
      </c>
      <c r="D794" s="10"/>
      <c r="E794" s="10"/>
      <c r="F794" s="10"/>
      <c r="G794" s="10"/>
      <c r="H794" s="23">
        <v>0</v>
      </c>
      <c r="I794" s="28"/>
      <c r="J794" s="28">
        <f>SUM(J795:J797)</f>
        <v>0</v>
      </c>
    </row>
    <row r="795" spans="1:10">
      <c r="A795" s="11"/>
      <c r="B795" s="16"/>
      <c r="C795" s="17"/>
      <c r="D795" s="17"/>
      <c r="E795" s="17"/>
      <c r="F795" s="16"/>
      <c r="G795" s="16"/>
      <c r="H795" s="23"/>
      <c r="I795" s="28"/>
      <c r="J795" s="28">
        <f t="shared" si="19"/>
        <v>0</v>
      </c>
    </row>
    <row r="796" spans="1:10">
      <c r="A796" s="11"/>
      <c r="B796" s="16"/>
      <c r="C796" s="17"/>
      <c r="D796" s="17"/>
      <c r="E796" s="17"/>
      <c r="F796" s="16"/>
      <c r="G796" s="16"/>
      <c r="H796" s="23"/>
      <c r="I796" s="28"/>
      <c r="J796" s="28"/>
    </row>
    <row r="797" spans="1:10">
      <c r="A797" s="11"/>
      <c r="B797" s="16"/>
      <c r="C797" s="17"/>
      <c r="D797" s="17"/>
      <c r="E797" s="17"/>
      <c r="F797" s="16"/>
      <c r="G797" s="16"/>
      <c r="H797" s="23"/>
      <c r="I797" s="28"/>
      <c r="J797" s="28">
        <f t="shared" si="19"/>
        <v>0</v>
      </c>
    </row>
    <row r="798" spans="1:10" ht="24.95" customHeight="1">
      <c r="A798" s="45" t="s">
        <v>85</v>
      </c>
      <c r="B798" s="10"/>
      <c r="C798" s="9" t="s">
        <v>220</v>
      </c>
      <c r="D798" s="10"/>
      <c r="E798" s="10"/>
      <c r="F798" s="10"/>
      <c r="G798" s="10"/>
      <c r="H798" s="23">
        <v>0</v>
      </c>
      <c r="I798" s="28"/>
      <c r="J798" s="28">
        <f>SUM(J799:J801)</f>
        <v>788.67</v>
      </c>
    </row>
    <row r="799" spans="1:10" s="2" customFormat="1" ht="33.75">
      <c r="A799" s="11"/>
      <c r="B799" s="12"/>
      <c r="C799" s="17" t="s">
        <v>317</v>
      </c>
      <c r="D799" s="17" t="s">
        <v>318</v>
      </c>
      <c r="E799" s="17" t="s">
        <v>17</v>
      </c>
      <c r="F799" s="17">
        <v>7</v>
      </c>
      <c r="G799" s="17" t="s">
        <v>1041</v>
      </c>
      <c r="H799" s="24">
        <v>69</v>
      </c>
      <c r="I799" s="28">
        <v>11.43</v>
      </c>
      <c r="J799" s="28">
        <f t="shared" si="19"/>
        <v>788.67</v>
      </c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s="2" customFormat="1">
      <c r="A801" s="11"/>
      <c r="B801" s="12"/>
      <c r="C801" s="13"/>
      <c r="D801" s="14"/>
      <c r="E801" s="14"/>
      <c r="F801" s="15"/>
      <c r="G801" s="15"/>
      <c r="H801" s="24"/>
      <c r="I801" s="28"/>
      <c r="J801" s="28">
        <f t="shared" si="19"/>
        <v>0</v>
      </c>
    </row>
    <row r="802" spans="1:10" ht="25.9" customHeight="1">
      <c r="A802" s="45" t="s">
        <v>126</v>
      </c>
      <c r="B802" s="10"/>
      <c r="C802" s="9" t="s">
        <v>227</v>
      </c>
      <c r="D802" s="10"/>
      <c r="E802" s="10"/>
      <c r="F802" s="10"/>
      <c r="G802" s="10"/>
      <c r="H802" s="23">
        <v>0</v>
      </c>
      <c r="I802" s="28"/>
      <c r="J802" s="28">
        <f>SUM(J805:J805)</f>
        <v>0</v>
      </c>
    </row>
    <row r="803" spans="1:10" ht="10.9" customHeight="1">
      <c r="A803" s="45"/>
      <c r="B803" s="10"/>
      <c r="C803" s="9"/>
      <c r="D803" s="10"/>
      <c r="E803" s="10"/>
      <c r="F803" s="10"/>
      <c r="G803" s="10"/>
      <c r="H803" s="23"/>
      <c r="I803" s="28"/>
      <c r="J803" s="28"/>
    </row>
    <row r="804" spans="1:10" ht="12" customHeight="1">
      <c r="A804" s="45"/>
      <c r="B804" s="10"/>
      <c r="C804" s="9"/>
      <c r="D804" s="10"/>
      <c r="E804" s="10"/>
      <c r="F804" s="10"/>
      <c r="G804" s="10"/>
      <c r="H804" s="23"/>
      <c r="I804" s="28"/>
      <c r="J804" s="28"/>
    </row>
    <row r="805" spans="1:10" s="2" customFormat="1">
      <c r="A805" s="11"/>
      <c r="B805" s="12"/>
      <c r="C805" s="13"/>
      <c r="D805" s="14"/>
      <c r="E805" s="14"/>
      <c r="F805" s="15"/>
      <c r="G805" s="15"/>
      <c r="H805" s="24"/>
      <c r="I805" s="28"/>
      <c r="J805" s="28">
        <f t="shared" si="19"/>
        <v>0</v>
      </c>
    </row>
    <row r="806" spans="1:10" ht="24.95" customHeight="1">
      <c r="A806" s="45" t="s">
        <v>127</v>
      </c>
      <c r="B806" s="10"/>
      <c r="C806" s="9" t="s">
        <v>58</v>
      </c>
      <c r="D806" s="10"/>
      <c r="E806" s="10"/>
      <c r="F806" s="10"/>
      <c r="G806" s="10"/>
      <c r="H806" s="23">
        <v>0</v>
      </c>
      <c r="I806" s="28"/>
      <c r="J806" s="28">
        <f>SUM(J807:J809)</f>
        <v>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s="2" customFormat="1">
      <c r="A809" s="11"/>
      <c r="B809" s="12"/>
      <c r="C809" s="13"/>
      <c r="D809" s="14"/>
      <c r="E809" s="14"/>
      <c r="F809" s="15"/>
      <c r="G809" s="15"/>
      <c r="H809" s="24"/>
      <c r="I809" s="28"/>
      <c r="J809" s="28">
        <f t="shared" si="19"/>
        <v>0</v>
      </c>
    </row>
    <row r="810" spans="1:10" ht="24.95" customHeight="1">
      <c r="A810" s="45" t="s">
        <v>128</v>
      </c>
      <c r="B810" s="10"/>
      <c r="C810" s="9" t="s">
        <v>60</v>
      </c>
      <c r="D810" s="10"/>
      <c r="E810" s="10"/>
      <c r="F810" s="10"/>
      <c r="G810" s="10"/>
      <c r="H810" s="23">
        <v>0</v>
      </c>
      <c r="I810" s="28"/>
      <c r="J810" s="28">
        <f>SUM(J811:J813)</f>
        <v>3153.9900000000002</v>
      </c>
    </row>
    <row r="811" spans="1:10" s="2" customFormat="1" ht="22.5">
      <c r="A811" s="11"/>
      <c r="B811" s="12"/>
      <c r="C811" s="13" t="s">
        <v>63</v>
      </c>
      <c r="D811" s="13" t="s">
        <v>124</v>
      </c>
      <c r="E811" s="13" t="s">
        <v>390</v>
      </c>
      <c r="F811" s="13" t="s">
        <v>2072</v>
      </c>
      <c r="G811" s="13" t="s">
        <v>90</v>
      </c>
      <c r="H811" s="24">
        <v>69</v>
      </c>
      <c r="I811" s="28">
        <v>13.33</v>
      </c>
      <c r="J811" s="28">
        <f t="shared" si="19"/>
        <v>919.77</v>
      </c>
    </row>
    <row r="812" spans="1:10" s="2" customFormat="1">
      <c r="A812" s="11"/>
      <c r="B812" s="12"/>
      <c r="C812" s="13" t="s">
        <v>1885</v>
      </c>
      <c r="D812" s="13" t="s">
        <v>124</v>
      </c>
      <c r="E812" s="13" t="s">
        <v>1841</v>
      </c>
      <c r="F812" s="13"/>
      <c r="G812" s="13" t="s">
        <v>19</v>
      </c>
      <c r="H812" s="24">
        <v>69</v>
      </c>
      <c r="I812" s="28">
        <v>32.380000000000003</v>
      </c>
      <c r="J812" s="28">
        <f t="shared" si="19"/>
        <v>2234.2200000000003</v>
      </c>
    </row>
    <row r="813" spans="1:10" s="2" customFormat="1">
      <c r="A813" s="11"/>
      <c r="B813" s="12"/>
      <c r="C813" s="13"/>
      <c r="D813" s="14"/>
      <c r="E813" s="14"/>
      <c r="F813" s="15"/>
      <c r="G813" s="15"/>
      <c r="H813" s="24"/>
      <c r="I813" s="28"/>
      <c r="J813" s="28">
        <f t="shared" si="19"/>
        <v>0</v>
      </c>
    </row>
    <row r="814" spans="1:10" ht="24.95" customHeight="1">
      <c r="A814" s="45" t="s">
        <v>146</v>
      </c>
      <c r="B814" s="10"/>
      <c r="C814" s="9" t="s">
        <v>230</v>
      </c>
      <c r="D814" s="10"/>
      <c r="E814" s="10"/>
      <c r="F814" s="10"/>
      <c r="G814" s="10"/>
      <c r="H814" s="23">
        <v>0</v>
      </c>
      <c r="I814" s="28"/>
      <c r="J814" s="28">
        <f>SUM(J815:J817)</f>
        <v>1840.23</v>
      </c>
    </row>
    <row r="815" spans="1:10" s="2" customFormat="1" ht="67.5">
      <c r="A815" s="11"/>
      <c r="B815" s="12"/>
      <c r="C815" s="13" t="s">
        <v>1928</v>
      </c>
      <c r="D815" s="13" t="s">
        <v>1565</v>
      </c>
      <c r="E815" s="13" t="s">
        <v>916</v>
      </c>
      <c r="F815" s="13">
        <v>7</v>
      </c>
      <c r="G815" s="13" t="s">
        <v>836</v>
      </c>
      <c r="H815" s="24">
        <v>69</v>
      </c>
      <c r="I815" s="28">
        <v>26.67</v>
      </c>
      <c r="J815" s="28">
        <f t="shared" si="19"/>
        <v>1840.23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19"/>
        <v>0</v>
      </c>
    </row>
    <row r="817" spans="1:10" s="2" customFormat="1">
      <c r="A817" s="11"/>
      <c r="B817" s="12"/>
      <c r="C817" s="13"/>
      <c r="D817" s="14"/>
      <c r="E817" s="14"/>
      <c r="F817" s="15"/>
      <c r="G817" s="15"/>
      <c r="H817" s="24"/>
      <c r="I817" s="28"/>
      <c r="J817" s="28">
        <f t="shared" si="19"/>
        <v>0</v>
      </c>
    </row>
    <row r="818" spans="1:10" ht="24.95" customHeight="1">
      <c r="A818" s="45" t="s">
        <v>175</v>
      </c>
      <c r="B818" s="10"/>
      <c r="C818" s="9" t="s">
        <v>235</v>
      </c>
      <c r="D818" s="10"/>
      <c r="E818" s="10"/>
      <c r="F818" s="10"/>
      <c r="G818" s="10"/>
      <c r="H818" s="23">
        <v>0</v>
      </c>
      <c r="I818" s="28"/>
      <c r="J818" s="28">
        <f>SUM(J819:J821)</f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>
        <f t="shared" ref="J819:J853" si="20">H819*I819</f>
        <v>0</v>
      </c>
    </row>
    <row r="820" spans="1:10" s="2" customFormat="1">
      <c r="A820" s="11"/>
      <c r="B820" s="12"/>
      <c r="C820" s="13"/>
      <c r="D820" s="14"/>
      <c r="E820" s="14"/>
      <c r="F820" s="15"/>
      <c r="G820" s="15"/>
      <c r="H820" s="24"/>
      <c r="I820" s="28"/>
      <c r="J820" s="28">
        <f t="shared" si="20"/>
        <v>0</v>
      </c>
    </row>
    <row r="821" spans="1:10" s="2" customFormat="1">
      <c r="A821" s="11"/>
      <c r="B821" s="12"/>
      <c r="C821" s="13"/>
      <c r="D821" s="14"/>
      <c r="E821" s="14"/>
      <c r="F821" s="15"/>
      <c r="G821" s="15"/>
      <c r="H821" s="24"/>
      <c r="I821" s="28"/>
      <c r="J821" s="28">
        <f t="shared" si="20"/>
        <v>0</v>
      </c>
    </row>
    <row r="822" spans="1:10" ht="24.95" customHeight="1">
      <c r="A822" s="45" t="s">
        <v>176</v>
      </c>
      <c r="B822" s="10"/>
      <c r="C822" s="9" t="s">
        <v>324</v>
      </c>
      <c r="D822" s="10"/>
      <c r="E822" s="10"/>
      <c r="F822" s="10"/>
      <c r="G822" s="10"/>
      <c r="H822" s="23">
        <v>0</v>
      </c>
      <c r="I822" s="28"/>
      <c r="J822" s="28">
        <f>SUM(J823:J825)</f>
        <v>0</v>
      </c>
    </row>
    <row r="823" spans="1:10">
      <c r="A823" s="11"/>
      <c r="B823" s="16"/>
      <c r="C823" s="17"/>
      <c r="D823" s="17"/>
      <c r="E823" s="17"/>
      <c r="F823" s="16"/>
      <c r="G823" s="16"/>
      <c r="H823" s="23"/>
      <c r="I823" s="28"/>
      <c r="J823" s="28">
        <f t="shared" si="20"/>
        <v>0</v>
      </c>
    </row>
    <row r="824" spans="1:10">
      <c r="A824" s="11"/>
      <c r="B824" s="16"/>
      <c r="C824" s="17"/>
      <c r="D824" s="17"/>
      <c r="E824" s="17"/>
      <c r="F824" s="16"/>
      <c r="G824" s="16"/>
      <c r="H824" s="23"/>
      <c r="I824" s="28"/>
      <c r="J824" s="28"/>
    </row>
    <row r="825" spans="1:10">
      <c r="A825" s="11"/>
      <c r="B825" s="16"/>
      <c r="C825" s="17"/>
      <c r="D825" s="17"/>
      <c r="E825" s="17"/>
      <c r="F825" s="16"/>
      <c r="G825" s="16"/>
      <c r="H825" s="23"/>
      <c r="I825" s="28"/>
      <c r="J825" s="28">
        <f t="shared" si="20"/>
        <v>0</v>
      </c>
    </row>
    <row r="826" spans="1:10" ht="24.95" customHeight="1">
      <c r="A826" s="45" t="s">
        <v>177</v>
      </c>
      <c r="B826" s="10"/>
      <c r="C826" s="9" t="s">
        <v>87</v>
      </c>
      <c r="D826" s="10"/>
      <c r="E826" s="10"/>
      <c r="F826" s="10"/>
      <c r="G826" s="10"/>
      <c r="H826" s="23">
        <v>0</v>
      </c>
      <c r="I826" s="28"/>
      <c r="J826" s="28">
        <f>SUM(J827:J829)</f>
        <v>419.44</v>
      </c>
    </row>
    <row r="827" spans="1:10" s="2" customFormat="1" ht="22.5">
      <c r="A827" s="11"/>
      <c r="B827" s="12"/>
      <c r="C827" s="13" t="s">
        <v>2073</v>
      </c>
      <c r="D827" s="13" t="s">
        <v>2074</v>
      </c>
      <c r="E827" s="13" t="s">
        <v>17</v>
      </c>
      <c r="F827" s="13">
        <v>7</v>
      </c>
      <c r="G827" s="13" t="s">
        <v>2075</v>
      </c>
      <c r="H827" s="24">
        <v>28</v>
      </c>
      <c r="I827" s="28">
        <v>14.98</v>
      </c>
      <c r="J827" s="28">
        <f t="shared" si="20"/>
        <v>419.44</v>
      </c>
    </row>
    <row r="828" spans="1:10" s="2" customForma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s="2" customFormat="1">
      <c r="A829" s="11"/>
      <c r="B829" s="12"/>
      <c r="C829" s="13"/>
      <c r="D829" s="14"/>
      <c r="E829" s="14"/>
      <c r="F829" s="15"/>
      <c r="G829" s="15"/>
      <c r="H829" s="24"/>
      <c r="I829" s="28"/>
      <c r="J829" s="28">
        <f t="shared" si="20"/>
        <v>0</v>
      </c>
    </row>
    <row r="830" spans="1:10" ht="24.95" customHeight="1">
      <c r="A830" s="45" t="s">
        <v>240</v>
      </c>
      <c r="B830" s="10"/>
      <c r="C830" s="9" t="s">
        <v>65</v>
      </c>
      <c r="D830" s="10"/>
      <c r="E830" s="10"/>
      <c r="F830" s="10"/>
      <c r="G830" s="10"/>
      <c r="H830" s="23">
        <v>0</v>
      </c>
      <c r="I830" s="28"/>
      <c r="J830" s="28">
        <f>SUM(J831:J833)</f>
        <v>449.82</v>
      </c>
    </row>
    <row r="831" spans="1:10" s="2" customFormat="1" ht="28.5" customHeight="1">
      <c r="A831" s="11"/>
      <c r="B831" s="12"/>
      <c r="C831" s="13" t="s">
        <v>2076</v>
      </c>
      <c r="D831" s="13" t="s">
        <v>327</v>
      </c>
      <c r="E831" s="13" t="s">
        <v>17</v>
      </c>
      <c r="F831" s="13">
        <v>7</v>
      </c>
      <c r="G831" s="13" t="s">
        <v>427</v>
      </c>
      <c r="H831" s="24">
        <v>49</v>
      </c>
      <c r="I831" s="28">
        <v>9.18</v>
      </c>
      <c r="J831" s="28">
        <f t="shared" si="20"/>
        <v>449.82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/>
    </row>
    <row r="833" spans="1:10" s="2" customFormat="1" ht="10.9" customHeight="1">
      <c r="A833" s="11"/>
      <c r="B833" s="12"/>
      <c r="C833" s="13"/>
      <c r="D833" s="14"/>
      <c r="E833" s="14"/>
      <c r="F833" s="15"/>
      <c r="G833" s="15"/>
      <c r="H833" s="24"/>
      <c r="I833" s="28"/>
      <c r="J833" s="28">
        <f t="shared" si="20"/>
        <v>0</v>
      </c>
    </row>
    <row r="834" spans="1:10" ht="24.95" customHeight="1">
      <c r="A834" s="45" t="s">
        <v>241</v>
      </c>
      <c r="B834" s="10"/>
      <c r="C834" s="9" t="s">
        <v>70</v>
      </c>
      <c r="D834" s="10"/>
      <c r="E834" s="10"/>
      <c r="F834" s="10"/>
      <c r="G834" s="10"/>
      <c r="H834" s="23">
        <v>0</v>
      </c>
      <c r="I834" s="28"/>
      <c r="J834" s="28">
        <f>SUM(J835:J837)</f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 s="2" customFormat="1">
      <c r="A836" s="11"/>
      <c r="B836" s="16"/>
      <c r="C836" s="13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 s="2" customFormat="1">
      <c r="A837" s="11"/>
      <c r="B837" s="12"/>
      <c r="C837" s="13"/>
      <c r="D837" s="14"/>
      <c r="E837" s="14"/>
      <c r="F837" s="15"/>
      <c r="G837" s="15"/>
      <c r="H837" s="24"/>
      <c r="I837" s="28"/>
      <c r="J837" s="28">
        <f t="shared" si="20"/>
        <v>0</v>
      </c>
    </row>
    <row r="838" spans="1:10" ht="24.95" customHeight="1">
      <c r="A838" s="45" t="s">
        <v>242</v>
      </c>
      <c r="B838" s="10"/>
      <c r="C838" s="9" t="s">
        <v>72</v>
      </c>
      <c r="D838" s="10"/>
      <c r="E838" s="10"/>
      <c r="F838" s="10"/>
      <c r="G838" s="10"/>
      <c r="H838" s="23">
        <v>0</v>
      </c>
      <c r="I838" s="28"/>
      <c r="J838" s="28">
        <f>SUM(J839:J845)</f>
        <v>0</v>
      </c>
    </row>
    <row r="839" spans="1:10">
      <c r="A839" s="11"/>
      <c r="B839" s="16"/>
      <c r="C839" s="17"/>
      <c r="D839" s="17"/>
      <c r="E839" s="17"/>
      <c r="F839" s="16"/>
      <c r="G839" s="16"/>
      <c r="H839" s="23"/>
      <c r="I839" s="28"/>
      <c r="J839" s="28">
        <f t="shared" si="20"/>
        <v>0</v>
      </c>
    </row>
    <row r="840" spans="1:10">
      <c r="A840" s="11"/>
      <c r="B840" s="16"/>
      <c r="C840" s="17"/>
      <c r="D840" s="17"/>
      <c r="E840" s="17"/>
      <c r="F840" s="16"/>
      <c r="G840" s="16"/>
      <c r="H840" s="23"/>
      <c r="I840" s="28"/>
      <c r="J840" s="28">
        <f t="shared" si="20"/>
        <v>0</v>
      </c>
    </row>
    <row r="841" spans="1:10" s="2" customFormat="1">
      <c r="A841" s="11"/>
      <c r="B841" s="16"/>
      <c r="C841" s="14"/>
      <c r="D841" s="14"/>
      <c r="E841" s="14"/>
      <c r="F841" s="15"/>
      <c r="G841" s="15"/>
      <c r="H841" s="24"/>
      <c r="I841" s="28"/>
      <c r="J841" s="28">
        <f t="shared" si="20"/>
        <v>0</v>
      </c>
    </row>
    <row r="842" spans="1:10">
      <c r="A842" s="11"/>
      <c r="B842" s="16"/>
      <c r="C842" s="17"/>
      <c r="D842" s="17"/>
      <c r="E842" s="17"/>
      <c r="F842" s="16"/>
      <c r="G842" s="16"/>
      <c r="H842" s="23"/>
      <c r="I842" s="28"/>
      <c r="J842" s="28">
        <f t="shared" si="20"/>
        <v>0</v>
      </c>
    </row>
    <row r="843" spans="1:10" s="2" customForma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>
      <c r="A844" s="11"/>
      <c r="B844" s="12"/>
      <c r="C844" s="14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s="2" customFormat="1">
      <c r="A845" s="11"/>
      <c r="B845" s="12"/>
      <c r="C845" s="14"/>
      <c r="D845" s="14"/>
      <c r="E845" s="14"/>
      <c r="F845" s="15"/>
      <c r="G845" s="15"/>
      <c r="H845" s="24"/>
      <c r="I845" s="28"/>
      <c r="J845" s="28">
        <f t="shared" si="20"/>
        <v>0</v>
      </c>
    </row>
    <row r="846" spans="1:10" ht="24.95" customHeight="1">
      <c r="A846" s="45" t="s">
        <v>243</v>
      </c>
      <c r="B846" s="10"/>
      <c r="C846" s="9" t="s">
        <v>74</v>
      </c>
      <c r="D846" s="10"/>
      <c r="E846" s="10"/>
      <c r="F846" s="10"/>
      <c r="G846" s="10"/>
      <c r="H846" s="23">
        <v>0</v>
      </c>
      <c r="I846" s="28"/>
      <c r="J846" s="28">
        <f>SUM(J847:J849)</f>
        <v>0</v>
      </c>
    </row>
    <row r="847" spans="1:10" s="2" customFormat="1">
      <c r="A847" s="11"/>
      <c r="B847" s="12"/>
      <c r="C847" s="13"/>
      <c r="D847" s="14"/>
      <c r="E847" s="14"/>
      <c r="F847" s="15"/>
      <c r="G847" s="15"/>
      <c r="H847" s="24"/>
      <c r="I847" s="28"/>
      <c r="J847" s="28">
        <f t="shared" si="20"/>
        <v>0</v>
      </c>
    </row>
    <row r="848" spans="1:10" s="2" customFormat="1" ht="12" customHeight="1">
      <c r="A848" s="11"/>
      <c r="B848" s="12"/>
      <c r="C848" s="13"/>
      <c r="D848" s="14"/>
      <c r="E848" s="14"/>
      <c r="F848" s="15"/>
      <c r="G848" s="15"/>
      <c r="H848" s="24"/>
      <c r="I848" s="28"/>
      <c r="J848" s="28">
        <f t="shared" si="20"/>
        <v>0</v>
      </c>
    </row>
    <row r="849" spans="1:10" s="2" customFormat="1" ht="10.9" customHeight="1">
      <c r="A849" s="11"/>
      <c r="B849" s="12"/>
      <c r="C849" s="13"/>
      <c r="D849" s="14"/>
      <c r="E849" s="14"/>
      <c r="F849" s="15"/>
      <c r="G849" s="15"/>
      <c r="H849" s="24"/>
      <c r="I849" s="28"/>
      <c r="J849" s="28">
        <f t="shared" si="20"/>
        <v>0</v>
      </c>
    </row>
    <row r="850" spans="1:10" ht="25.5" customHeight="1">
      <c r="A850" s="45" t="s">
        <v>244</v>
      </c>
      <c r="B850" s="10"/>
      <c r="C850" s="9" t="s">
        <v>76</v>
      </c>
      <c r="D850" s="10"/>
      <c r="E850" s="10"/>
      <c r="F850" s="10"/>
      <c r="G850" s="10"/>
      <c r="H850" s="23">
        <v>0</v>
      </c>
      <c r="I850" s="28"/>
      <c r="J850" s="28">
        <f>SUM(J851:J853)</f>
        <v>0</v>
      </c>
    </row>
    <row r="851" spans="1:10">
      <c r="A851" s="11"/>
      <c r="B851" s="16"/>
      <c r="C851" s="17"/>
      <c r="D851" s="17"/>
      <c r="E851" s="17"/>
      <c r="F851" s="16"/>
      <c r="G851" s="16"/>
      <c r="H851" s="23"/>
      <c r="I851" s="28"/>
      <c r="J851" s="28">
        <f t="shared" si="20"/>
        <v>0</v>
      </c>
    </row>
    <row r="852" spans="1:10">
      <c r="A852" s="11"/>
      <c r="B852" s="16"/>
      <c r="C852" s="17"/>
      <c r="D852" s="17"/>
      <c r="E852" s="17"/>
      <c r="F852" s="16"/>
      <c r="G852" s="16"/>
      <c r="H852" s="23"/>
      <c r="I852" s="28"/>
      <c r="J852" s="28"/>
    </row>
    <row r="853" spans="1:10">
      <c r="A853" s="11"/>
      <c r="B853" s="16"/>
      <c r="C853" s="17"/>
      <c r="D853" s="17"/>
      <c r="E853" s="17"/>
      <c r="F853" s="16"/>
      <c r="G853" s="16"/>
      <c r="H853" s="23"/>
      <c r="I853" s="28"/>
      <c r="J853" s="28">
        <f t="shared" si="20"/>
        <v>0</v>
      </c>
    </row>
    <row r="854" spans="1:10" ht="24.95" customHeight="1">
      <c r="A854" s="45" t="s">
        <v>245</v>
      </c>
      <c r="B854" s="10"/>
      <c r="C854" s="9" t="s">
        <v>78</v>
      </c>
      <c r="D854" s="10"/>
      <c r="E854" s="10"/>
      <c r="F854" s="10"/>
      <c r="G854" s="10"/>
      <c r="H854" s="23">
        <v>0</v>
      </c>
      <c r="I854" s="28"/>
      <c r="J854" s="28">
        <f>SUM(J855:J857)</f>
        <v>0</v>
      </c>
    </row>
    <row r="855" spans="1:10" s="2" customFormat="1">
      <c r="A855" s="11"/>
      <c r="B855" s="12"/>
      <c r="C855" s="14"/>
      <c r="D855" s="13"/>
      <c r="E855" s="14"/>
      <c r="F855" s="15"/>
      <c r="G855" s="15"/>
      <c r="H855" s="24"/>
      <c r="I855" s="28"/>
      <c r="J855" s="28">
        <f t="shared" ref="J855:J869" si="21">H855*I855</f>
        <v>0</v>
      </c>
    </row>
    <row r="856" spans="1:10" s="2" customFormat="1">
      <c r="A856" s="11"/>
      <c r="B856" s="12"/>
      <c r="C856" s="14"/>
      <c r="D856" s="13"/>
      <c r="E856" s="14"/>
      <c r="F856" s="15"/>
      <c r="G856" s="15"/>
      <c r="H856" s="24"/>
      <c r="I856" s="28"/>
      <c r="J856" s="28">
        <f t="shared" si="21"/>
        <v>0</v>
      </c>
    </row>
    <row r="857" spans="1:10" s="2" customFormat="1">
      <c r="A857" s="11"/>
      <c r="B857" s="12"/>
      <c r="C857" s="14"/>
      <c r="D857" s="13"/>
      <c r="E857" s="14"/>
      <c r="F857" s="15"/>
      <c r="G857" s="15"/>
      <c r="H857" s="24"/>
      <c r="I857" s="28"/>
      <c r="J857" s="28">
        <f t="shared" si="21"/>
        <v>0</v>
      </c>
    </row>
    <row r="858" spans="1:10" ht="24.95" customHeight="1">
      <c r="A858" s="45" t="s">
        <v>246</v>
      </c>
      <c r="B858" s="10"/>
      <c r="C858" s="9" t="s">
        <v>82</v>
      </c>
      <c r="D858" s="10"/>
      <c r="E858" s="10"/>
      <c r="F858" s="10"/>
      <c r="G858" s="10"/>
      <c r="H858" s="23">
        <v>0</v>
      </c>
      <c r="I858" s="28"/>
      <c r="J858" s="28">
        <f>SUM(J859:J861)</f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>
      <c r="A861" s="11"/>
      <c r="B861" s="16"/>
      <c r="C861" s="17"/>
      <c r="D861" s="17"/>
      <c r="E861" s="17"/>
      <c r="F861" s="16"/>
      <c r="G861" s="16"/>
      <c r="H861" s="23"/>
      <c r="I861" s="28"/>
      <c r="J861" s="28">
        <f t="shared" si="21"/>
        <v>0</v>
      </c>
    </row>
    <row r="862" spans="1:10" ht="24.95" customHeight="1">
      <c r="A862" s="45" t="s">
        <v>329</v>
      </c>
      <c r="B862" s="10"/>
      <c r="C862" s="9" t="s">
        <v>84</v>
      </c>
      <c r="D862" s="10"/>
      <c r="E862" s="10"/>
      <c r="F862" s="10"/>
      <c r="G862" s="10"/>
      <c r="H862" s="23">
        <v>0</v>
      </c>
      <c r="I862" s="28"/>
      <c r="J862" s="28">
        <f>SUM(J863:J865)</f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>
      <c r="A865" s="11"/>
      <c r="B865" s="16"/>
      <c r="C865" s="17"/>
      <c r="D865" s="17"/>
      <c r="E865" s="17"/>
      <c r="F865" s="16"/>
      <c r="G865" s="16"/>
      <c r="H865" s="23"/>
      <c r="I865" s="28"/>
      <c r="J865" s="28">
        <f t="shared" si="21"/>
        <v>0</v>
      </c>
    </row>
    <row r="866" spans="1:10" ht="24.95" customHeight="1">
      <c r="A866" s="45" t="s">
        <v>330</v>
      </c>
      <c r="B866" s="10"/>
      <c r="C866" s="9" t="s">
        <v>86</v>
      </c>
      <c r="D866" s="10"/>
      <c r="E866" s="10"/>
      <c r="F866" s="10"/>
      <c r="G866" s="10"/>
      <c r="H866" s="23">
        <v>0</v>
      </c>
      <c r="I866" s="28"/>
      <c r="J866" s="28">
        <f>SUM(J867:J869)</f>
        <v>0</v>
      </c>
    </row>
    <row r="867" spans="1:10">
      <c r="A867" s="11"/>
      <c r="B867" s="16"/>
      <c r="C867" s="17"/>
      <c r="D867" s="17"/>
      <c r="E867" s="17"/>
      <c r="F867" s="16"/>
      <c r="G867" s="16"/>
      <c r="H867" s="23"/>
      <c r="I867" s="28"/>
      <c r="J867" s="28">
        <f t="shared" si="21"/>
        <v>0</v>
      </c>
    </row>
    <row r="868" spans="1:10">
      <c r="A868" s="11"/>
      <c r="B868" s="16"/>
      <c r="C868" s="17"/>
      <c r="D868" s="17"/>
      <c r="E868" s="17"/>
      <c r="F868" s="16"/>
      <c r="G868" s="16"/>
      <c r="H868" s="23"/>
      <c r="I868" s="28"/>
      <c r="J868" s="28">
        <f t="shared" si="21"/>
        <v>0</v>
      </c>
    </row>
    <row r="869" spans="1:10">
      <c r="A869" s="11"/>
      <c r="B869" s="16"/>
      <c r="C869" s="17"/>
      <c r="D869" s="17"/>
      <c r="E869" s="17"/>
      <c r="F869" s="16"/>
      <c r="G869" s="16"/>
      <c r="H869" s="23"/>
      <c r="I869" s="28"/>
      <c r="J869" s="28">
        <f t="shared" si="21"/>
        <v>0</v>
      </c>
    </row>
    <row r="870" spans="1:10" s="2" customFormat="1" ht="15.75">
      <c r="A870" s="32" t="s">
        <v>91</v>
      </c>
      <c r="B870" s="33"/>
      <c r="C870" s="34"/>
      <c r="D870" s="35"/>
      <c r="E870" s="35"/>
      <c r="F870" s="36"/>
      <c r="G870" s="36"/>
      <c r="H870" s="37"/>
      <c r="I870" s="38"/>
      <c r="J870" s="28"/>
    </row>
    <row r="871" spans="1:10" ht="24.95" customHeight="1">
      <c r="A871" s="41" t="s">
        <v>331</v>
      </c>
      <c r="B871" s="40"/>
      <c r="C871" s="42"/>
      <c r="D871" s="42"/>
      <c r="E871" s="42"/>
      <c r="F871" s="42"/>
      <c r="G871" s="42"/>
      <c r="H871" s="43"/>
      <c r="I871" s="44"/>
      <c r="J871" s="28">
        <f>J876+J888+J900+J916+J920+J924+J928+J932+J936+J940+J944+J948+J956+J968+J972+J984+J988</f>
        <v>11398.410000000002</v>
      </c>
    </row>
    <row r="872" spans="1:10" ht="24.95" customHeight="1">
      <c r="A872" s="45" t="s">
        <v>13</v>
      </c>
      <c r="B872" s="10"/>
      <c r="C872" s="9" t="s">
        <v>93</v>
      </c>
      <c r="D872" s="10"/>
      <c r="E872" s="10"/>
      <c r="F872" s="10"/>
      <c r="G872" s="10"/>
      <c r="H872" s="23">
        <v>0</v>
      </c>
      <c r="I872" s="28"/>
      <c r="J872" s="28">
        <f>SUM(J873:J875)</f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>H873*I873</f>
        <v>0</v>
      </c>
    </row>
    <row r="874" spans="1:10" s="2" customFormat="1">
      <c r="A874" s="11"/>
      <c r="B874" s="12"/>
      <c r="C874" s="13"/>
      <c r="D874" s="14"/>
      <c r="E874" s="14"/>
      <c r="F874" s="15"/>
      <c r="G874" s="15"/>
      <c r="H874" s="24"/>
      <c r="I874" s="28"/>
      <c r="J874" s="28">
        <f t="shared" ref="J874:J937" si="22">H874*I874</f>
        <v>0</v>
      </c>
    </row>
    <row r="875" spans="1:10" s="2" customFormat="1">
      <c r="A875" s="11"/>
      <c r="B875" s="12"/>
      <c r="C875" s="13"/>
      <c r="D875" s="14"/>
      <c r="E875" s="14"/>
      <c r="F875" s="15"/>
      <c r="G875" s="15"/>
      <c r="H875" s="24"/>
      <c r="I875" s="28"/>
      <c r="J875" s="28">
        <f t="shared" si="22"/>
        <v>0</v>
      </c>
    </row>
    <row r="876" spans="1:10" ht="24.95" customHeight="1">
      <c r="A876" s="45" t="s">
        <v>94</v>
      </c>
      <c r="B876" s="10"/>
      <c r="C876" s="9" t="s">
        <v>95</v>
      </c>
      <c r="D876" s="10"/>
      <c r="E876" s="10"/>
      <c r="F876" s="10"/>
      <c r="G876" s="10"/>
      <c r="H876" s="23">
        <v>0</v>
      </c>
      <c r="I876" s="28"/>
      <c r="J876" s="28">
        <f>SUM(J877:J879)</f>
        <v>751.09999999999991</v>
      </c>
    </row>
    <row r="877" spans="1:10" s="2" customFormat="1" ht="22.5">
      <c r="A877" s="11"/>
      <c r="B877" s="12"/>
      <c r="C877" s="13" t="s">
        <v>2077</v>
      </c>
      <c r="D877" s="13" t="s">
        <v>249</v>
      </c>
      <c r="E877" s="13" t="s">
        <v>17</v>
      </c>
      <c r="F877" s="13">
        <v>8</v>
      </c>
      <c r="G877" s="13" t="s">
        <v>90</v>
      </c>
      <c r="H877" s="24">
        <v>58</v>
      </c>
      <c r="I877" s="28">
        <v>12.95</v>
      </c>
      <c r="J877" s="28">
        <f t="shared" si="22"/>
        <v>751.09999999999991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>
      <c r="A879" s="11"/>
      <c r="B879" s="16"/>
      <c r="C879" s="17"/>
      <c r="D879" s="17"/>
      <c r="E879" s="17"/>
      <c r="F879" s="16"/>
      <c r="G879" s="16"/>
      <c r="H879" s="23"/>
      <c r="I879" s="28"/>
      <c r="J879" s="28">
        <f t="shared" si="22"/>
        <v>0</v>
      </c>
    </row>
    <row r="880" spans="1:10" ht="24.95" customHeight="1">
      <c r="A880" s="45" t="s">
        <v>96</v>
      </c>
      <c r="B880" s="10"/>
      <c r="C880" s="9" t="s">
        <v>97</v>
      </c>
      <c r="D880" s="10"/>
      <c r="E880" s="10"/>
      <c r="F880" s="10"/>
      <c r="G880" s="10"/>
      <c r="H880" s="23">
        <v>0</v>
      </c>
      <c r="I880" s="28"/>
      <c r="J880" s="28">
        <f>SUM(J881:J883)</f>
        <v>0</v>
      </c>
    </row>
    <row r="881" spans="1:10" s="2" customFormat="1">
      <c r="A881" s="11"/>
      <c r="B881" s="12"/>
      <c r="C881" s="13"/>
      <c r="D881" s="14"/>
      <c r="E881" s="14"/>
      <c r="F881" s="15"/>
      <c r="G881" s="15"/>
      <c r="H881" s="24"/>
      <c r="I881" s="28"/>
      <c r="J881" s="28">
        <f t="shared" si="22"/>
        <v>0</v>
      </c>
    </row>
    <row r="882" spans="1:10" s="2" customFormat="1">
      <c r="A882" s="11"/>
      <c r="B882" s="12"/>
      <c r="C882" s="13"/>
      <c r="D882" s="14"/>
      <c r="E882" s="14"/>
      <c r="F882" s="15"/>
      <c r="G882" s="15"/>
      <c r="H882" s="24"/>
      <c r="I882" s="28"/>
      <c r="J882" s="28">
        <f t="shared" si="22"/>
        <v>0</v>
      </c>
    </row>
    <row r="883" spans="1:10" s="2" customFormat="1">
      <c r="A883" s="11"/>
      <c r="B883" s="12"/>
      <c r="C883" s="13"/>
      <c r="D883" s="14"/>
      <c r="E883" s="14"/>
      <c r="F883" s="15"/>
      <c r="G883" s="15"/>
      <c r="H883" s="24"/>
      <c r="I883" s="28"/>
      <c r="J883" s="28">
        <f t="shared" si="22"/>
        <v>0</v>
      </c>
    </row>
    <row r="884" spans="1:10" ht="24.95" customHeight="1">
      <c r="A884" s="45" t="s">
        <v>104</v>
      </c>
      <c r="B884" s="10"/>
      <c r="C884" s="9" t="s">
        <v>28</v>
      </c>
      <c r="D884" s="10"/>
      <c r="E884" s="10"/>
      <c r="F884" s="10"/>
      <c r="G884" s="10"/>
      <c r="H884" s="23">
        <v>0</v>
      </c>
      <c r="I884" s="28"/>
      <c r="J884" s="28">
        <f>SUM(J885:J887)</f>
        <v>0</v>
      </c>
    </row>
    <row r="885" spans="1:10">
      <c r="A885" s="11"/>
      <c r="B885" s="16"/>
      <c r="C885" s="17"/>
      <c r="D885" s="17"/>
      <c r="E885" s="17"/>
      <c r="F885" s="16"/>
      <c r="G885" s="16"/>
      <c r="H885" s="23"/>
      <c r="I885" s="28"/>
      <c r="J885" s="28">
        <f t="shared" si="22"/>
        <v>0</v>
      </c>
    </row>
    <row r="886" spans="1:10">
      <c r="A886" s="11"/>
      <c r="B886" s="16"/>
      <c r="C886" s="17"/>
      <c r="D886" s="17"/>
      <c r="E886" s="17"/>
      <c r="F886" s="16"/>
      <c r="G886" s="16"/>
      <c r="H886" s="23"/>
      <c r="I886" s="28"/>
      <c r="J886" s="28">
        <f t="shared" si="22"/>
        <v>0</v>
      </c>
    </row>
    <row r="887" spans="1:10">
      <c r="A887" s="11"/>
      <c r="B887" s="16"/>
      <c r="C887" s="17"/>
      <c r="D887" s="17"/>
      <c r="E887" s="17"/>
      <c r="F887" s="16"/>
      <c r="G887" s="16"/>
      <c r="H887" s="23"/>
      <c r="I887" s="28"/>
      <c r="J887" s="28">
        <f t="shared" si="22"/>
        <v>0</v>
      </c>
    </row>
    <row r="888" spans="1:10" ht="24.95" customHeight="1">
      <c r="A888" s="45" t="s">
        <v>39</v>
      </c>
      <c r="B888" s="10"/>
      <c r="C888" s="9" t="s">
        <v>334</v>
      </c>
      <c r="D888" s="10"/>
      <c r="E888" s="10"/>
      <c r="F888" s="10"/>
      <c r="G888" s="10"/>
      <c r="H888" s="23">
        <v>0</v>
      </c>
      <c r="I888" s="28"/>
      <c r="J888" s="28">
        <f>SUM(J889:J891)</f>
        <v>755.18000000000006</v>
      </c>
    </row>
    <row r="889" spans="1:10" s="2" customFormat="1" ht="22.5">
      <c r="A889" s="11"/>
      <c r="B889" s="12"/>
      <c r="C889" s="13" t="s">
        <v>2078</v>
      </c>
      <c r="D889" s="13" t="s">
        <v>1145</v>
      </c>
      <c r="E889" s="13" t="s">
        <v>17</v>
      </c>
      <c r="F889" s="13">
        <v>8</v>
      </c>
      <c r="G889" s="13" t="s">
        <v>234</v>
      </c>
      <c r="H889" s="24">
        <v>58</v>
      </c>
      <c r="I889" s="28">
        <v>12.38</v>
      </c>
      <c r="J889" s="28">
        <f t="shared" si="22"/>
        <v>718.04000000000008</v>
      </c>
    </row>
    <row r="890" spans="1:10" s="2" customFormat="1" ht="33.75">
      <c r="A890" s="11"/>
      <c r="B890" s="12"/>
      <c r="C890" s="13" t="s">
        <v>2079</v>
      </c>
      <c r="D890" s="13" t="s">
        <v>1145</v>
      </c>
      <c r="E890" s="13" t="s">
        <v>1980</v>
      </c>
      <c r="F890" s="13">
        <v>8</v>
      </c>
      <c r="G890" s="13" t="s">
        <v>234</v>
      </c>
      <c r="H890" s="24">
        <v>2</v>
      </c>
      <c r="I890" s="28">
        <v>18.57</v>
      </c>
      <c r="J890" s="28">
        <f t="shared" si="22"/>
        <v>37.14</v>
      </c>
    </row>
    <row r="891" spans="1:10" s="2" customFormat="1">
      <c r="A891" s="11"/>
      <c r="B891" s="12"/>
      <c r="C891" s="13"/>
      <c r="D891" s="14"/>
      <c r="E891" s="14"/>
      <c r="F891" s="15"/>
      <c r="G891" s="15"/>
      <c r="H891" s="24"/>
      <c r="I891" s="28"/>
      <c r="J891" s="28">
        <f t="shared" si="22"/>
        <v>0</v>
      </c>
    </row>
    <row r="892" spans="1:10" ht="24.95" customHeight="1">
      <c r="A892" s="45" t="s">
        <v>41</v>
      </c>
      <c r="B892" s="10"/>
      <c r="C892" s="9" t="s">
        <v>339</v>
      </c>
      <c r="D892" s="10"/>
      <c r="E892" s="10"/>
      <c r="F892" s="10"/>
      <c r="G892" s="10"/>
      <c r="H892" s="23">
        <v>0</v>
      </c>
      <c r="I892" s="28"/>
      <c r="J892" s="28">
        <f>SUM(J893:J895)</f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 s="2" customFormat="1">
      <c r="A895" s="11"/>
      <c r="B895" s="12"/>
      <c r="C895" s="13"/>
      <c r="D895" s="14"/>
      <c r="E895" s="14"/>
      <c r="F895" s="15"/>
      <c r="G895" s="15"/>
      <c r="H895" s="24"/>
      <c r="I895" s="28"/>
      <c r="J895" s="28">
        <f t="shared" si="22"/>
        <v>0</v>
      </c>
    </row>
    <row r="896" spans="1:10" ht="24.95" customHeight="1">
      <c r="A896" s="45" t="s">
        <v>43</v>
      </c>
      <c r="B896" s="10"/>
      <c r="C896" s="9" t="s">
        <v>340</v>
      </c>
      <c r="D896" s="10"/>
      <c r="E896" s="10"/>
      <c r="F896" s="10"/>
      <c r="G896" s="10"/>
      <c r="H896" s="23">
        <v>0</v>
      </c>
      <c r="I896" s="28"/>
      <c r="J896" s="28">
        <f>SUM(J897:J899)</f>
        <v>0</v>
      </c>
    </row>
    <row r="897" spans="1:10">
      <c r="A897" s="11"/>
      <c r="B897" s="16"/>
      <c r="C897" s="17"/>
      <c r="D897" s="17"/>
      <c r="E897" s="17"/>
      <c r="F897" s="16"/>
      <c r="G897" s="16"/>
      <c r="H897" s="23"/>
      <c r="I897" s="28"/>
      <c r="J897" s="28">
        <f t="shared" si="22"/>
        <v>0</v>
      </c>
    </row>
    <row r="898" spans="1:10">
      <c r="A898" s="11"/>
      <c r="B898" s="16"/>
      <c r="C898" s="17"/>
      <c r="D898" s="17"/>
      <c r="E898" s="17"/>
      <c r="F898" s="16"/>
      <c r="G898" s="16"/>
      <c r="H898" s="23"/>
      <c r="I898" s="28"/>
      <c r="J898" s="28">
        <f t="shared" si="22"/>
        <v>0</v>
      </c>
    </row>
    <row r="899" spans="1:10">
      <c r="A899" s="11"/>
      <c r="B899" s="16"/>
      <c r="C899" s="17"/>
      <c r="D899" s="17"/>
      <c r="E899" s="17"/>
      <c r="F899" s="16"/>
      <c r="G899" s="16"/>
      <c r="H899" s="23"/>
      <c r="I899" s="28"/>
      <c r="J899" s="28">
        <f t="shared" si="22"/>
        <v>0</v>
      </c>
    </row>
    <row r="900" spans="1:10" ht="24.95" customHeight="1">
      <c r="A900" s="45" t="s">
        <v>49</v>
      </c>
      <c r="B900" s="10"/>
      <c r="C900" s="9" t="s">
        <v>343</v>
      </c>
      <c r="D900" s="10"/>
      <c r="E900" s="10"/>
      <c r="F900" s="10"/>
      <c r="G900" s="10"/>
      <c r="H900" s="23">
        <v>0</v>
      </c>
      <c r="I900" s="28"/>
      <c r="J900" s="28">
        <f>SUM(J901:J903)</f>
        <v>136.18</v>
      </c>
    </row>
    <row r="901" spans="1:10" s="2" customFormat="1" ht="22.5">
      <c r="A901" s="11"/>
      <c r="B901" s="12"/>
      <c r="C901" s="13" t="s">
        <v>2080</v>
      </c>
      <c r="D901" s="13" t="s">
        <v>2081</v>
      </c>
      <c r="E901" s="13" t="s">
        <v>284</v>
      </c>
      <c r="F901" s="13">
        <v>8</v>
      </c>
      <c r="G901" s="13" t="s">
        <v>234</v>
      </c>
      <c r="H901" s="24">
        <v>11</v>
      </c>
      <c r="I901" s="28">
        <v>12.38</v>
      </c>
      <c r="J901" s="28">
        <f t="shared" si="22"/>
        <v>136.18</v>
      </c>
    </row>
    <row r="902" spans="1:10" s="2" customFormat="1">
      <c r="A902" s="11"/>
      <c r="B902" s="12"/>
      <c r="C902" s="13"/>
      <c r="D902" s="14"/>
      <c r="E902" s="14"/>
      <c r="F902" s="15"/>
      <c r="G902" s="15"/>
      <c r="H902" s="24"/>
      <c r="I902" s="28"/>
      <c r="J902" s="28">
        <f t="shared" si="22"/>
        <v>0</v>
      </c>
    </row>
    <row r="903" spans="1:10" s="2" customFormat="1">
      <c r="A903" s="11"/>
      <c r="B903" s="12"/>
      <c r="C903" s="13"/>
      <c r="D903" s="14"/>
      <c r="E903" s="14"/>
      <c r="F903" s="15"/>
      <c r="G903" s="15"/>
      <c r="H903" s="24"/>
      <c r="I903" s="28"/>
      <c r="J903" s="28">
        <f t="shared" si="22"/>
        <v>0</v>
      </c>
    </row>
    <row r="904" spans="1:10" ht="24.95" customHeight="1">
      <c r="A904" s="45" t="s">
        <v>51</v>
      </c>
      <c r="B904" s="10"/>
      <c r="C904" s="9" t="s">
        <v>295</v>
      </c>
      <c r="D904" s="10"/>
      <c r="E904" s="10"/>
      <c r="F904" s="10"/>
      <c r="G904" s="10"/>
      <c r="H904" s="23">
        <v>0</v>
      </c>
      <c r="I904" s="28"/>
      <c r="J904" s="28">
        <f>SUM(J905:J907)</f>
        <v>0</v>
      </c>
    </row>
    <row r="905" spans="1:10">
      <c r="A905" s="11"/>
      <c r="B905" s="16"/>
      <c r="C905" s="17"/>
      <c r="D905" s="17"/>
      <c r="E905" s="17"/>
      <c r="F905" s="16"/>
      <c r="G905" s="16"/>
      <c r="H905" s="23"/>
      <c r="I905" s="28"/>
      <c r="J905" s="28">
        <f t="shared" si="22"/>
        <v>0</v>
      </c>
    </row>
    <row r="906" spans="1:10">
      <c r="A906" s="11"/>
      <c r="B906" s="16"/>
      <c r="C906" s="17"/>
      <c r="D906" s="17"/>
      <c r="E906" s="17"/>
      <c r="F906" s="16"/>
      <c r="G906" s="16"/>
      <c r="H906" s="23"/>
      <c r="I906" s="28"/>
      <c r="J906" s="28">
        <f t="shared" si="22"/>
        <v>0</v>
      </c>
    </row>
    <row r="907" spans="1:10">
      <c r="A907" s="11"/>
      <c r="B907" s="16"/>
      <c r="C907" s="17"/>
      <c r="D907" s="17"/>
      <c r="E907" s="17"/>
      <c r="F907" s="16"/>
      <c r="G907" s="16"/>
      <c r="H907" s="23"/>
      <c r="I907" s="28"/>
      <c r="J907" s="28">
        <f t="shared" si="22"/>
        <v>0</v>
      </c>
    </row>
    <row r="908" spans="1:10" ht="24.95" customHeight="1">
      <c r="A908" s="45" t="s">
        <v>55</v>
      </c>
      <c r="B908" s="10"/>
      <c r="C908" s="9" t="s">
        <v>344</v>
      </c>
      <c r="D908" s="10"/>
      <c r="E908" s="10"/>
      <c r="F908" s="10"/>
      <c r="G908" s="10"/>
      <c r="H908" s="23">
        <v>0</v>
      </c>
      <c r="I908" s="28"/>
      <c r="J908" s="28">
        <f>SUM(J909:J911)</f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>
        <f t="shared" si="22"/>
        <v>0</v>
      </c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/>
    </row>
    <row r="911" spans="1:10" s="2" customFormat="1" ht="11.45" customHeight="1">
      <c r="A911" s="11"/>
      <c r="B911" s="12"/>
      <c r="C911" s="13"/>
      <c r="D911" s="14"/>
      <c r="E911" s="14"/>
      <c r="F911" s="15"/>
      <c r="G911" s="15"/>
      <c r="H911" s="24"/>
      <c r="I911" s="28"/>
      <c r="J911" s="28">
        <f t="shared" si="22"/>
        <v>0</v>
      </c>
    </row>
    <row r="912" spans="1:10" ht="24.95" customHeight="1">
      <c r="A912" s="45" t="s">
        <v>57</v>
      </c>
      <c r="B912" s="10"/>
      <c r="C912" s="9" t="s">
        <v>345</v>
      </c>
      <c r="D912" s="10"/>
      <c r="E912" s="10"/>
      <c r="F912" s="10"/>
      <c r="G912" s="10"/>
      <c r="H912" s="23">
        <v>0</v>
      </c>
      <c r="I912" s="28"/>
      <c r="J912" s="28">
        <f>SUM(J913:J915)</f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/>
    </row>
    <row r="915" spans="1:10" s="2" customFormat="1">
      <c r="A915" s="11"/>
      <c r="B915" s="12"/>
      <c r="C915" s="13"/>
      <c r="D915" s="14"/>
      <c r="E915" s="14"/>
      <c r="F915" s="15"/>
      <c r="G915" s="15"/>
      <c r="H915" s="24"/>
      <c r="I915" s="28"/>
      <c r="J915" s="28">
        <f t="shared" si="22"/>
        <v>0</v>
      </c>
    </row>
    <row r="916" spans="1:10" ht="24.95" customHeight="1">
      <c r="A916" s="45" t="s">
        <v>59</v>
      </c>
      <c r="B916" s="10"/>
      <c r="C916" s="9" t="s">
        <v>44</v>
      </c>
      <c r="D916" s="10"/>
      <c r="E916" s="10"/>
      <c r="F916" s="10"/>
      <c r="G916" s="10"/>
      <c r="H916" s="23">
        <v>0</v>
      </c>
      <c r="I916" s="28"/>
      <c r="J916" s="28">
        <f>SUM(J917:J919)</f>
        <v>359.15999999999997</v>
      </c>
    </row>
    <row r="917" spans="1:10" s="2" customFormat="1" ht="22.5">
      <c r="A917" s="11"/>
      <c r="B917" s="12"/>
      <c r="C917" s="46" t="s">
        <v>2082</v>
      </c>
      <c r="D917" s="47" t="s">
        <v>749</v>
      </c>
      <c r="E917" s="47" t="s">
        <v>1968</v>
      </c>
      <c r="F917" s="47">
        <v>8</v>
      </c>
      <c r="G917" s="47" t="s">
        <v>19</v>
      </c>
      <c r="H917" s="100">
        <v>31</v>
      </c>
      <c r="I917" s="48">
        <v>10.48</v>
      </c>
      <c r="J917" s="28">
        <f t="shared" si="22"/>
        <v>324.88</v>
      </c>
    </row>
    <row r="918" spans="1:10" s="2" customFormat="1" ht="33.75">
      <c r="A918" s="11"/>
      <c r="B918" s="12"/>
      <c r="C918" s="46" t="s">
        <v>2083</v>
      </c>
      <c r="D918" s="46" t="s">
        <v>2014</v>
      </c>
      <c r="E918" s="46" t="s">
        <v>17</v>
      </c>
      <c r="F918" s="46" t="s">
        <v>364</v>
      </c>
      <c r="G918" s="46" t="s">
        <v>234</v>
      </c>
      <c r="H918" s="24">
        <v>2</v>
      </c>
      <c r="I918" s="28">
        <v>17.14</v>
      </c>
      <c r="J918" s="28">
        <f t="shared" si="22"/>
        <v>34.28</v>
      </c>
    </row>
    <row r="919" spans="1:10" s="2" customFormat="1">
      <c r="A919" s="11"/>
      <c r="B919" s="12"/>
      <c r="C919" s="13"/>
      <c r="D919" s="14"/>
      <c r="E919" s="14"/>
      <c r="F919" s="15"/>
      <c r="G919" s="15"/>
      <c r="H919" s="24"/>
      <c r="I919" s="28"/>
      <c r="J919" s="28">
        <f t="shared" si="22"/>
        <v>0</v>
      </c>
    </row>
    <row r="920" spans="1:10" ht="24.95" customHeight="1">
      <c r="A920" s="45" t="s">
        <v>64</v>
      </c>
      <c r="B920" s="10"/>
      <c r="C920" s="9" t="s">
        <v>50</v>
      </c>
      <c r="D920" s="10"/>
      <c r="E920" s="10"/>
      <c r="F920" s="10"/>
      <c r="G920" s="10"/>
      <c r="H920" s="23">
        <v>0</v>
      </c>
      <c r="I920" s="28"/>
      <c r="J920" s="28">
        <f>SUM(J921:J923)</f>
        <v>78.569999999999993</v>
      </c>
    </row>
    <row r="921" spans="1:10" ht="22.5">
      <c r="A921" s="11"/>
      <c r="B921" s="16"/>
      <c r="C921" s="46" t="s">
        <v>2084</v>
      </c>
      <c r="D921" s="47" t="s">
        <v>2016</v>
      </c>
      <c r="E921" s="47" t="s">
        <v>17</v>
      </c>
      <c r="F921" s="47">
        <v>8</v>
      </c>
      <c r="G921" s="47" t="s">
        <v>2017</v>
      </c>
      <c r="H921" s="100">
        <v>3</v>
      </c>
      <c r="I921" s="48">
        <v>13.81</v>
      </c>
      <c r="J921" s="28">
        <f t="shared" si="22"/>
        <v>41.43</v>
      </c>
    </row>
    <row r="922" spans="1:10" ht="22.5">
      <c r="A922" s="11"/>
      <c r="B922" s="16"/>
      <c r="C922" s="49" t="s">
        <v>2085</v>
      </c>
      <c r="D922" s="50" t="s">
        <v>2016</v>
      </c>
      <c r="E922" s="50" t="s">
        <v>17</v>
      </c>
      <c r="F922" s="50">
        <v>8</v>
      </c>
      <c r="G922" s="50" t="s">
        <v>2017</v>
      </c>
      <c r="H922" s="166">
        <v>3</v>
      </c>
      <c r="I922" s="51">
        <v>12.38</v>
      </c>
      <c r="J922" s="28">
        <f>H922*I922</f>
        <v>37.14</v>
      </c>
    </row>
    <row r="923" spans="1:10">
      <c r="A923" s="11"/>
      <c r="B923" s="16"/>
      <c r="C923" s="17"/>
      <c r="D923" s="17"/>
      <c r="E923" s="17"/>
      <c r="F923" s="16"/>
      <c r="G923" s="16"/>
      <c r="H923" s="23"/>
      <c r="I923" s="28"/>
      <c r="J923" s="28">
        <f t="shared" si="22"/>
        <v>0</v>
      </c>
    </row>
    <row r="924" spans="1:10" ht="24.95" customHeight="1">
      <c r="A924" s="45" t="s">
        <v>69</v>
      </c>
      <c r="B924" s="10"/>
      <c r="C924" s="9" t="s">
        <v>298</v>
      </c>
      <c r="D924" s="10"/>
      <c r="E924" s="10"/>
      <c r="F924" s="10"/>
      <c r="G924" s="10"/>
      <c r="H924" s="23">
        <v>0</v>
      </c>
      <c r="I924" s="28"/>
      <c r="J924" s="28">
        <f>SUM(J925:J927)</f>
        <v>690.56000000000006</v>
      </c>
    </row>
    <row r="925" spans="1:10" s="2" customFormat="1" ht="22.5">
      <c r="A925" s="11"/>
      <c r="B925" s="12"/>
      <c r="C925" s="49" t="s">
        <v>946</v>
      </c>
      <c r="D925" s="49" t="s">
        <v>947</v>
      </c>
      <c r="E925" s="49" t="s">
        <v>17</v>
      </c>
      <c r="F925" s="49">
        <v>8</v>
      </c>
      <c r="G925" s="17" t="s">
        <v>1041</v>
      </c>
      <c r="H925" s="24">
        <v>59</v>
      </c>
      <c r="I925" s="28">
        <v>11.43</v>
      </c>
      <c r="J925" s="28">
        <f t="shared" si="22"/>
        <v>674.37</v>
      </c>
    </row>
    <row r="926" spans="1:10" s="2" customFormat="1" ht="22.5">
      <c r="A926" s="11"/>
      <c r="B926" s="12"/>
      <c r="C926" s="49" t="s">
        <v>2086</v>
      </c>
      <c r="D926" s="14" t="s">
        <v>2087</v>
      </c>
      <c r="E926" s="14"/>
      <c r="F926" s="15" t="s">
        <v>364</v>
      </c>
      <c r="G926" s="15" t="s">
        <v>19</v>
      </c>
      <c r="H926" s="24">
        <v>1</v>
      </c>
      <c r="I926" s="28">
        <v>16.190000000000001</v>
      </c>
      <c r="J926" s="28">
        <f t="shared" si="22"/>
        <v>16.190000000000001</v>
      </c>
    </row>
    <row r="927" spans="1:10" s="2" customFormat="1">
      <c r="A927" s="11"/>
      <c r="B927" s="12"/>
      <c r="C927" s="13"/>
      <c r="D927" s="14"/>
      <c r="E927" s="14"/>
      <c r="F927" s="15"/>
      <c r="G927" s="15"/>
      <c r="H927" s="24"/>
      <c r="I927" s="28"/>
      <c r="J927" s="28">
        <f t="shared" si="22"/>
        <v>0</v>
      </c>
    </row>
    <row r="928" spans="1:10" ht="24.95" customHeight="1">
      <c r="A928" s="45" t="s">
        <v>71</v>
      </c>
      <c r="B928" s="10"/>
      <c r="C928" s="9" t="s">
        <v>302</v>
      </c>
      <c r="D928" s="10"/>
      <c r="E928" s="10"/>
      <c r="F928" s="10"/>
      <c r="G928" s="10"/>
      <c r="H928" s="23">
        <v>0</v>
      </c>
      <c r="I928" s="28"/>
      <c r="J928" s="28">
        <f>SUM(J929:J931)</f>
        <v>14.29</v>
      </c>
    </row>
    <row r="929" spans="1:10" ht="22.5">
      <c r="A929" s="11"/>
      <c r="B929" s="16"/>
      <c r="C929" s="49" t="s">
        <v>2088</v>
      </c>
      <c r="D929" s="17" t="s">
        <v>2089</v>
      </c>
      <c r="E929" s="17" t="s">
        <v>17</v>
      </c>
      <c r="F929" s="16">
        <v>8</v>
      </c>
      <c r="G929" s="16" t="s">
        <v>19</v>
      </c>
      <c r="H929" s="23">
        <v>1</v>
      </c>
      <c r="I929" s="28">
        <v>14.29</v>
      </c>
      <c r="J929" s="28">
        <f t="shared" si="22"/>
        <v>14.29</v>
      </c>
    </row>
    <row r="930" spans="1:10">
      <c r="A930" s="11"/>
      <c r="B930" s="16"/>
      <c r="C930" s="17"/>
      <c r="D930" s="17"/>
      <c r="E930" s="17"/>
      <c r="F930" s="16"/>
      <c r="G930" s="16"/>
      <c r="H930" s="23"/>
      <c r="I930" s="28"/>
      <c r="J930" s="28"/>
    </row>
    <row r="931" spans="1:10">
      <c r="A931" s="11"/>
      <c r="B931" s="16"/>
      <c r="C931" s="17"/>
      <c r="D931" s="17"/>
      <c r="E931" s="17"/>
      <c r="F931" s="16"/>
      <c r="G931" s="16"/>
      <c r="H931" s="23"/>
      <c r="I931" s="28"/>
      <c r="J931" s="28">
        <f t="shared" si="22"/>
        <v>0</v>
      </c>
    </row>
    <row r="932" spans="1:10" ht="24.95" customHeight="1">
      <c r="A932" s="45" t="s">
        <v>73</v>
      </c>
      <c r="B932" s="10"/>
      <c r="C932" s="9" t="s">
        <v>304</v>
      </c>
      <c r="D932" s="10"/>
      <c r="E932" s="10"/>
      <c r="F932" s="10"/>
      <c r="G932" s="10"/>
      <c r="H932" s="23">
        <v>0</v>
      </c>
      <c r="I932" s="28"/>
      <c r="J932" s="28">
        <f>SUM(J933:J935)</f>
        <v>1105.4299999999998</v>
      </c>
    </row>
    <row r="933" spans="1:10" s="2" customFormat="1" ht="22.5">
      <c r="A933" s="11"/>
      <c r="B933" s="12"/>
      <c r="C933" s="17" t="s">
        <v>2090</v>
      </c>
      <c r="D933" s="46" t="s">
        <v>1940</v>
      </c>
      <c r="E933" s="47" t="s">
        <v>17</v>
      </c>
      <c r="F933" s="47">
        <v>8</v>
      </c>
      <c r="G933" s="47" t="s">
        <v>19</v>
      </c>
      <c r="H933" s="105">
        <v>58</v>
      </c>
      <c r="I933" s="52">
        <v>12.95</v>
      </c>
      <c r="J933" s="28">
        <f t="shared" si="22"/>
        <v>751.09999999999991</v>
      </c>
    </row>
    <row r="934" spans="1:10" s="2" customFormat="1" ht="22.5">
      <c r="A934" s="11"/>
      <c r="B934" s="12"/>
      <c r="C934" s="17" t="s">
        <v>2091</v>
      </c>
      <c r="D934" s="49" t="s">
        <v>2092</v>
      </c>
      <c r="E934" s="50" t="s">
        <v>1968</v>
      </c>
      <c r="F934" s="50">
        <v>8</v>
      </c>
      <c r="G934" s="50" t="s">
        <v>19</v>
      </c>
      <c r="H934" s="167">
        <v>31</v>
      </c>
      <c r="I934" s="53">
        <v>11.43</v>
      </c>
      <c r="J934" s="28">
        <f t="shared" si="22"/>
        <v>354.33</v>
      </c>
    </row>
    <row r="935" spans="1:10" s="2" customFormat="1">
      <c r="A935" s="11"/>
      <c r="B935" s="12"/>
      <c r="C935" s="13"/>
      <c r="D935" s="14"/>
      <c r="E935" s="14"/>
      <c r="F935" s="15"/>
      <c r="G935" s="15"/>
      <c r="H935" s="24"/>
      <c r="I935" s="28"/>
      <c r="J935" s="28">
        <f t="shared" si="22"/>
        <v>0</v>
      </c>
    </row>
    <row r="936" spans="1:10" ht="24.95" customHeight="1">
      <c r="A936" s="45" t="s">
        <v>75</v>
      </c>
      <c r="B936" s="10"/>
      <c r="C936" s="9" t="s">
        <v>308</v>
      </c>
      <c r="D936" s="10"/>
      <c r="E936" s="10"/>
      <c r="F936" s="10"/>
      <c r="G936" s="10"/>
      <c r="H936" s="23">
        <v>0</v>
      </c>
      <c r="I936" s="28"/>
      <c r="J936" s="28">
        <f>SUM(J937:J939)</f>
        <v>85.74</v>
      </c>
    </row>
    <row r="937" spans="1:10" ht="22.5">
      <c r="A937" s="11"/>
      <c r="B937" s="16"/>
      <c r="C937" s="17" t="s">
        <v>2093</v>
      </c>
      <c r="D937" s="54" t="s">
        <v>2094</v>
      </c>
      <c r="E937" s="55" t="s">
        <v>17</v>
      </c>
      <c r="F937" s="55">
        <v>8</v>
      </c>
      <c r="G937" s="55" t="s">
        <v>19</v>
      </c>
      <c r="H937" s="105">
        <v>3</v>
      </c>
      <c r="I937" s="53">
        <v>14.29</v>
      </c>
      <c r="J937" s="28">
        <f t="shared" si="22"/>
        <v>42.87</v>
      </c>
    </row>
    <row r="938" spans="1:10" ht="22.5">
      <c r="A938" s="11"/>
      <c r="B938" s="16"/>
      <c r="C938" s="17" t="s">
        <v>953</v>
      </c>
      <c r="D938" s="56" t="s">
        <v>2095</v>
      </c>
      <c r="E938" s="57" t="s">
        <v>17</v>
      </c>
      <c r="F938" s="57">
        <v>8</v>
      </c>
      <c r="G938" s="57" t="s">
        <v>19</v>
      </c>
      <c r="H938" s="167">
        <v>3</v>
      </c>
      <c r="I938" s="53">
        <v>14.29</v>
      </c>
      <c r="J938" s="28">
        <f>H938*I938</f>
        <v>42.87</v>
      </c>
    </row>
    <row r="939" spans="1:10">
      <c r="A939" s="11"/>
      <c r="B939" s="16"/>
      <c r="C939" s="17"/>
      <c r="D939" s="17"/>
      <c r="E939" s="17"/>
      <c r="F939" s="16"/>
      <c r="G939" s="16"/>
      <c r="H939" s="23"/>
      <c r="I939" s="28"/>
      <c r="J939" s="28">
        <f t="shared" ref="J939:J955" si="23">H939*I939</f>
        <v>0</v>
      </c>
    </row>
    <row r="940" spans="1:10" ht="24.95" customHeight="1">
      <c r="A940" s="45" t="s">
        <v>77</v>
      </c>
      <c r="B940" s="10"/>
      <c r="C940" s="9" t="s">
        <v>309</v>
      </c>
      <c r="D940" s="10"/>
      <c r="E940" s="10"/>
      <c r="F940" s="10"/>
      <c r="G940" s="10"/>
      <c r="H940" s="23">
        <v>0</v>
      </c>
      <c r="I940" s="28"/>
      <c r="J940" s="28">
        <f>SUM(J941:J943)</f>
        <v>685.7</v>
      </c>
    </row>
    <row r="941" spans="1:10" s="2" customFormat="1" ht="22.5">
      <c r="A941" s="11"/>
      <c r="B941" s="12"/>
      <c r="C941" s="17" t="s">
        <v>955</v>
      </c>
      <c r="D941" s="49" t="s">
        <v>956</v>
      </c>
      <c r="E941" s="14" t="s">
        <v>17</v>
      </c>
      <c r="F941" s="15" t="s">
        <v>364</v>
      </c>
      <c r="G941" s="15" t="s">
        <v>1041</v>
      </c>
      <c r="H941" s="24">
        <v>57</v>
      </c>
      <c r="I941" s="28">
        <v>11.43</v>
      </c>
      <c r="J941" s="28">
        <f t="shared" si="23"/>
        <v>651.51</v>
      </c>
    </row>
    <row r="942" spans="1:10" s="2" customFormat="1" ht="22.5">
      <c r="A942" s="11"/>
      <c r="B942" s="12"/>
      <c r="C942" s="17" t="s">
        <v>2096</v>
      </c>
      <c r="D942" s="14" t="s">
        <v>2097</v>
      </c>
      <c r="E942" s="14"/>
      <c r="F942" s="15" t="s">
        <v>364</v>
      </c>
      <c r="G942" s="15" t="s">
        <v>19</v>
      </c>
      <c r="H942" s="24">
        <v>1</v>
      </c>
      <c r="I942" s="28">
        <v>16.190000000000001</v>
      </c>
      <c r="J942" s="28">
        <f t="shared" si="23"/>
        <v>16.190000000000001</v>
      </c>
    </row>
    <row r="943" spans="1:10" s="2" customFormat="1">
      <c r="A943" s="11"/>
      <c r="B943" s="12"/>
      <c r="C943" s="17" t="s">
        <v>2069</v>
      </c>
      <c r="D943" s="14" t="s">
        <v>2070</v>
      </c>
      <c r="E943" s="14"/>
      <c r="F943" s="15" t="s">
        <v>364</v>
      </c>
      <c r="G943" s="15" t="s">
        <v>19</v>
      </c>
      <c r="H943" s="24">
        <v>1</v>
      </c>
      <c r="I943" s="28">
        <v>18</v>
      </c>
      <c r="J943" s="28">
        <f t="shared" si="23"/>
        <v>18</v>
      </c>
    </row>
    <row r="944" spans="1:10" ht="24.95" customHeight="1">
      <c r="A944" s="45" t="s">
        <v>79</v>
      </c>
      <c r="B944" s="10"/>
      <c r="C944" s="9" t="s">
        <v>312</v>
      </c>
      <c r="D944" s="10"/>
      <c r="E944" s="10"/>
      <c r="F944" s="10"/>
      <c r="G944" s="10"/>
      <c r="H944" s="23">
        <v>0</v>
      </c>
      <c r="I944" s="28"/>
      <c r="J944" s="28">
        <f>SUM(J945:J947)</f>
        <v>42.87</v>
      </c>
    </row>
    <row r="945" spans="1:10" ht="22.5">
      <c r="A945" s="11"/>
      <c r="B945" s="16"/>
      <c r="C945" s="17" t="s">
        <v>2098</v>
      </c>
      <c r="D945" s="17" t="s">
        <v>314</v>
      </c>
      <c r="E945" s="17" t="s">
        <v>17</v>
      </c>
      <c r="F945" s="16">
        <v>8</v>
      </c>
      <c r="G945" s="16" t="s">
        <v>19</v>
      </c>
      <c r="H945" s="23">
        <v>3</v>
      </c>
      <c r="I945" s="28">
        <v>14.29</v>
      </c>
      <c r="J945" s="28">
        <f t="shared" si="23"/>
        <v>42.87</v>
      </c>
    </row>
    <row r="946" spans="1:10">
      <c r="A946" s="11"/>
      <c r="B946" s="16"/>
      <c r="C946" s="17"/>
      <c r="D946" s="17"/>
      <c r="E946" s="17"/>
      <c r="F946" s="16"/>
      <c r="G946" s="16"/>
      <c r="H946" s="23"/>
      <c r="I946" s="28"/>
      <c r="J946" s="28"/>
    </row>
    <row r="947" spans="1:10">
      <c r="A947" s="11"/>
      <c r="B947" s="16"/>
      <c r="C947" s="17"/>
      <c r="D947" s="17"/>
      <c r="E947" s="17"/>
      <c r="F947" s="16"/>
      <c r="G947" s="16"/>
      <c r="H947" s="23"/>
      <c r="I947" s="28"/>
      <c r="J947" s="28">
        <f t="shared" si="23"/>
        <v>0</v>
      </c>
    </row>
    <row r="948" spans="1:10" ht="24.95" customHeight="1">
      <c r="A948" s="45" t="s">
        <v>81</v>
      </c>
      <c r="B948" s="10"/>
      <c r="C948" s="9" t="s">
        <v>212</v>
      </c>
      <c r="D948" s="10"/>
      <c r="E948" s="10"/>
      <c r="F948" s="10"/>
      <c r="G948" s="10"/>
      <c r="H948" s="23">
        <v>0</v>
      </c>
      <c r="I948" s="28"/>
      <c r="J948" s="28">
        <f>SUM(J949:J951)</f>
        <v>685.8</v>
      </c>
    </row>
    <row r="949" spans="1:10" ht="22.5">
      <c r="A949" s="11"/>
      <c r="B949" s="16"/>
      <c r="C949" s="17" t="s">
        <v>2099</v>
      </c>
      <c r="D949" s="17" t="s">
        <v>2100</v>
      </c>
      <c r="E949" s="17" t="s">
        <v>215</v>
      </c>
      <c r="F949" s="17">
        <v>8</v>
      </c>
      <c r="G949" s="17" t="s">
        <v>38</v>
      </c>
      <c r="H949" s="23">
        <v>60</v>
      </c>
      <c r="I949" s="28">
        <v>11.43</v>
      </c>
      <c r="J949" s="28">
        <f t="shared" si="23"/>
        <v>685.8</v>
      </c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s="2" customFormat="1">
      <c r="A951" s="11"/>
      <c r="B951" s="12"/>
      <c r="C951" s="13"/>
      <c r="D951" s="14"/>
      <c r="E951" s="14"/>
      <c r="F951" s="15"/>
      <c r="G951" s="15"/>
      <c r="H951" s="24"/>
      <c r="I951" s="28"/>
      <c r="J951" s="28">
        <f t="shared" si="23"/>
        <v>0</v>
      </c>
    </row>
    <row r="952" spans="1:10" ht="24.95" customHeight="1">
      <c r="A952" s="45" t="s">
        <v>83</v>
      </c>
      <c r="B952" s="10"/>
      <c r="C952" s="9" t="s">
        <v>219</v>
      </c>
      <c r="D952" s="10"/>
      <c r="E952" s="10"/>
      <c r="F952" s="10"/>
      <c r="G952" s="10"/>
      <c r="H952" s="23">
        <v>0</v>
      </c>
      <c r="I952" s="28"/>
      <c r="J952" s="28">
        <f>SUM(J953:J955)</f>
        <v>0</v>
      </c>
    </row>
    <row r="953" spans="1:10">
      <c r="A953" s="11"/>
      <c r="B953" s="16"/>
      <c r="C953" s="17"/>
      <c r="D953" s="17"/>
      <c r="E953" s="17"/>
      <c r="F953" s="16"/>
      <c r="G953" s="16"/>
      <c r="H953" s="23"/>
      <c r="I953" s="28"/>
      <c r="J953" s="28">
        <f t="shared" si="23"/>
        <v>0</v>
      </c>
    </row>
    <row r="954" spans="1:10">
      <c r="A954" s="11"/>
      <c r="B954" s="16"/>
      <c r="C954" s="17"/>
      <c r="D954" s="17"/>
      <c r="E954" s="17"/>
      <c r="F954" s="16"/>
      <c r="G954" s="16"/>
      <c r="H954" s="23"/>
      <c r="I954" s="28"/>
      <c r="J954" s="28"/>
    </row>
    <row r="955" spans="1:10">
      <c r="A955" s="11"/>
      <c r="B955" s="16"/>
      <c r="C955" s="17"/>
      <c r="D955" s="17"/>
      <c r="E955" s="17"/>
      <c r="F955" s="16"/>
      <c r="G955" s="16"/>
      <c r="H955" s="23"/>
      <c r="I955" s="28"/>
      <c r="J955" s="28">
        <f t="shared" si="23"/>
        <v>0</v>
      </c>
    </row>
    <row r="956" spans="1:10" ht="24.95" customHeight="1">
      <c r="A956" s="45" t="s">
        <v>85</v>
      </c>
      <c r="B956" s="10"/>
      <c r="C956" s="9" t="s">
        <v>220</v>
      </c>
      <c r="D956" s="10"/>
      <c r="E956" s="10"/>
      <c r="F956" s="10"/>
      <c r="G956" s="10"/>
      <c r="H956" s="23">
        <v>0</v>
      </c>
      <c r="I956" s="28"/>
      <c r="J956" s="28">
        <f>SUM(J957:J959)</f>
        <v>685.8</v>
      </c>
    </row>
    <row r="957" spans="1:10" s="2" customFormat="1" ht="33.75">
      <c r="A957" s="11"/>
      <c r="B957" s="12"/>
      <c r="C957" s="17" t="s">
        <v>2101</v>
      </c>
      <c r="D957" s="17" t="s">
        <v>2102</v>
      </c>
      <c r="E957" s="17" t="s">
        <v>17</v>
      </c>
      <c r="F957" s="17">
        <v>8</v>
      </c>
      <c r="G957" s="17" t="s">
        <v>38</v>
      </c>
      <c r="H957" s="23">
        <v>60</v>
      </c>
      <c r="I957" s="60" t="s">
        <v>2103</v>
      </c>
      <c r="J957" s="28">
        <f>H645*I645</f>
        <v>685.8</v>
      </c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ref="J958:J999" si="24">H958*I958</f>
        <v>0</v>
      </c>
    </row>
    <row r="959" spans="1:10" s="2" customFormat="1">
      <c r="A959" s="11"/>
      <c r="B959" s="12"/>
      <c r="C959" s="13"/>
      <c r="D959" s="14"/>
      <c r="E959" s="14"/>
      <c r="F959" s="15"/>
      <c r="G959" s="15"/>
      <c r="H959" s="24"/>
      <c r="I959" s="28"/>
      <c r="J959" s="28">
        <f t="shared" si="24"/>
        <v>0</v>
      </c>
    </row>
    <row r="960" spans="1:10" ht="24.95" customHeight="1">
      <c r="A960" s="45" t="s">
        <v>126</v>
      </c>
      <c r="B960" s="10"/>
      <c r="C960" s="9" t="s">
        <v>227</v>
      </c>
      <c r="D960" s="10"/>
      <c r="E960" s="10"/>
      <c r="F960" s="10"/>
      <c r="G960" s="10"/>
      <c r="H960" s="23">
        <v>0</v>
      </c>
      <c r="I960" s="28"/>
      <c r="J960" s="28">
        <f>SUM(J963)</f>
        <v>0</v>
      </c>
    </row>
    <row r="961" spans="1:10" ht="12.6" customHeight="1">
      <c r="A961" s="45"/>
      <c r="B961" s="10"/>
      <c r="C961" s="9"/>
      <c r="D961" s="10"/>
      <c r="E961" s="10"/>
      <c r="F961" s="10"/>
      <c r="G961" s="10"/>
      <c r="H961" s="23"/>
      <c r="I961" s="28"/>
      <c r="J961" s="28"/>
    </row>
    <row r="962" spans="1:10" ht="11.45" customHeight="1">
      <c r="A962" s="45"/>
      <c r="B962" s="10"/>
      <c r="C962" s="9"/>
      <c r="D962" s="10"/>
      <c r="E962" s="10"/>
      <c r="F962" s="10"/>
      <c r="G962" s="10"/>
      <c r="H962" s="23"/>
      <c r="I962" s="28"/>
      <c r="J962" s="28"/>
    </row>
    <row r="963" spans="1:10" s="2" customFormat="1">
      <c r="A963" s="11"/>
      <c r="B963" s="12"/>
      <c r="C963" s="13"/>
      <c r="D963" s="14"/>
      <c r="E963" s="14"/>
      <c r="F963" s="15"/>
      <c r="G963" s="15"/>
      <c r="H963" s="24"/>
      <c r="I963" s="28"/>
      <c r="J963" s="28">
        <f t="shared" si="24"/>
        <v>0</v>
      </c>
    </row>
    <row r="964" spans="1:10" ht="24.95" customHeight="1">
      <c r="A964" s="45" t="s">
        <v>127</v>
      </c>
      <c r="B964" s="10"/>
      <c r="C964" s="9" t="s">
        <v>58</v>
      </c>
      <c r="D964" s="10"/>
      <c r="E964" s="10"/>
      <c r="F964" s="10"/>
      <c r="G964" s="10"/>
      <c r="H964" s="23">
        <v>0</v>
      </c>
      <c r="I964" s="28"/>
      <c r="J964" s="28">
        <f>SUM(J965:J967)</f>
        <v>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s="2" customFormat="1">
      <c r="A967" s="11"/>
      <c r="B967" s="12"/>
      <c r="C967" s="13"/>
      <c r="D967" s="14"/>
      <c r="E967" s="14"/>
      <c r="F967" s="15"/>
      <c r="G967" s="15"/>
      <c r="H967" s="24"/>
      <c r="I967" s="28"/>
      <c r="J967" s="28">
        <f t="shared" si="24"/>
        <v>0</v>
      </c>
    </row>
    <row r="968" spans="1:10" ht="24.95" customHeight="1">
      <c r="A968" s="45" t="s">
        <v>128</v>
      </c>
      <c r="B968" s="10"/>
      <c r="C968" s="9" t="s">
        <v>60</v>
      </c>
      <c r="D968" s="10"/>
      <c r="E968" s="10"/>
      <c r="F968" s="10"/>
      <c r="G968" s="10"/>
      <c r="H968" s="23">
        <v>0</v>
      </c>
      <c r="I968" s="28"/>
      <c r="J968" s="28">
        <f>SUM(J969:J971)</f>
        <v>2788.31</v>
      </c>
    </row>
    <row r="969" spans="1:10" s="2" customFormat="1" ht="22.5">
      <c r="A969" s="11"/>
      <c r="B969" s="12"/>
      <c r="C969" s="13" t="s">
        <v>63</v>
      </c>
      <c r="D969" s="13" t="s">
        <v>124</v>
      </c>
      <c r="E969" s="13" t="s">
        <v>390</v>
      </c>
      <c r="F969" s="13" t="s">
        <v>2072</v>
      </c>
      <c r="G969" s="13" t="s">
        <v>90</v>
      </c>
      <c r="H969" s="24">
        <v>61</v>
      </c>
      <c r="I969" s="28">
        <v>13.33</v>
      </c>
      <c r="J969" s="28">
        <f t="shared" si="24"/>
        <v>813.13</v>
      </c>
    </row>
    <row r="970" spans="1:10" s="2" customFormat="1">
      <c r="A970" s="11"/>
      <c r="B970" s="12"/>
      <c r="C970" s="13" t="s">
        <v>1885</v>
      </c>
      <c r="D970" s="13" t="s">
        <v>124</v>
      </c>
      <c r="E970" s="13" t="s">
        <v>1841</v>
      </c>
      <c r="F970" s="13"/>
      <c r="G970" s="13" t="s">
        <v>19</v>
      </c>
      <c r="H970" s="24">
        <v>61</v>
      </c>
      <c r="I970" s="28">
        <v>32.380000000000003</v>
      </c>
      <c r="J970" s="28">
        <f t="shared" si="24"/>
        <v>1975.18</v>
      </c>
    </row>
    <row r="971" spans="1:10" s="2" customFormat="1">
      <c r="A971" s="11"/>
      <c r="B971" s="12"/>
      <c r="C971" s="13"/>
      <c r="D971" s="14"/>
      <c r="E971" s="14"/>
      <c r="F971" s="15"/>
      <c r="G971" s="15"/>
      <c r="H971" s="24"/>
      <c r="I971" s="28"/>
      <c r="J971" s="28">
        <f t="shared" si="24"/>
        <v>0</v>
      </c>
    </row>
    <row r="972" spans="1:10" ht="24.95" customHeight="1">
      <c r="A972" s="45" t="s">
        <v>146</v>
      </c>
      <c r="B972" s="10"/>
      <c r="C972" s="9" t="s">
        <v>230</v>
      </c>
      <c r="D972" s="10"/>
      <c r="E972" s="10"/>
      <c r="F972" s="10"/>
      <c r="G972" s="10"/>
      <c r="H972" s="23">
        <v>0</v>
      </c>
      <c r="I972" s="28"/>
      <c r="J972" s="28">
        <f>SUM(J973:J975)</f>
        <v>1600.2</v>
      </c>
    </row>
    <row r="973" spans="1:10" s="2" customFormat="1" ht="67.5">
      <c r="A973" s="11"/>
      <c r="B973" s="12"/>
      <c r="C973" s="13" t="s">
        <v>1945</v>
      </c>
      <c r="D973" s="13" t="s">
        <v>1600</v>
      </c>
      <c r="E973" s="13" t="s">
        <v>916</v>
      </c>
      <c r="F973" s="13">
        <v>8</v>
      </c>
      <c r="G973" s="13" t="s">
        <v>836</v>
      </c>
      <c r="H973" s="24">
        <v>60</v>
      </c>
      <c r="I973" s="28">
        <v>26.67</v>
      </c>
      <c r="J973" s="28">
        <f t="shared" si="24"/>
        <v>1600.2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s="2" customFormat="1">
      <c r="A975" s="11"/>
      <c r="B975" s="12"/>
      <c r="C975" s="13"/>
      <c r="D975" s="14"/>
      <c r="E975" s="14"/>
      <c r="F975" s="15"/>
      <c r="G975" s="15"/>
      <c r="H975" s="24"/>
      <c r="I975" s="28"/>
      <c r="J975" s="28">
        <f t="shared" si="24"/>
        <v>0</v>
      </c>
    </row>
    <row r="976" spans="1:10" ht="24.95" customHeight="1">
      <c r="A976" s="45" t="s">
        <v>175</v>
      </c>
      <c r="B976" s="10"/>
      <c r="C976" s="9" t="s">
        <v>235</v>
      </c>
      <c r="D976" s="10"/>
      <c r="E976" s="10"/>
      <c r="F976" s="10"/>
      <c r="G976" s="10"/>
      <c r="H976" s="23">
        <v>0</v>
      </c>
      <c r="I976" s="28"/>
      <c r="J976" s="28">
        <f>SUM(J977:J979)</f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>
        <f t="shared" si="24"/>
        <v>0</v>
      </c>
    </row>
    <row r="978" spans="1:10" s="2" customFormat="1">
      <c r="A978" s="11"/>
      <c r="B978" s="12"/>
      <c r="C978" s="13"/>
      <c r="D978" s="14"/>
      <c r="E978" s="14"/>
      <c r="F978" s="15"/>
      <c r="G978" s="15"/>
      <c r="H978" s="24"/>
      <c r="I978" s="28"/>
      <c r="J978" s="28">
        <f t="shared" si="24"/>
        <v>0</v>
      </c>
    </row>
    <row r="979" spans="1:10" s="2" customFormat="1">
      <c r="A979" s="11"/>
      <c r="B979" s="12"/>
      <c r="C979" s="13"/>
      <c r="D979" s="14"/>
      <c r="E979" s="14"/>
      <c r="F979" s="15"/>
      <c r="G979" s="15"/>
      <c r="H979" s="24"/>
      <c r="I979" s="28"/>
      <c r="J979" s="28">
        <f t="shared" si="24"/>
        <v>0</v>
      </c>
    </row>
    <row r="980" spans="1:10" ht="24.95" customHeight="1">
      <c r="A980" s="45" t="s">
        <v>176</v>
      </c>
      <c r="B980" s="10"/>
      <c r="C980" s="9" t="s">
        <v>324</v>
      </c>
      <c r="D980" s="10"/>
      <c r="E980" s="10"/>
      <c r="F980" s="10"/>
      <c r="G980" s="10"/>
      <c r="H980" s="23">
        <v>0</v>
      </c>
      <c r="I980" s="28"/>
      <c r="J980" s="28">
        <f>SUM(J981:J983)</f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>
      <c r="A982" s="11"/>
      <c r="B982" s="16"/>
      <c r="C982" s="17"/>
      <c r="D982" s="17"/>
      <c r="E982" s="17"/>
      <c r="F982" s="16"/>
      <c r="G982" s="16"/>
      <c r="H982" s="23"/>
      <c r="I982" s="28"/>
      <c r="J982" s="28"/>
    </row>
    <row r="983" spans="1:10">
      <c r="A983" s="11"/>
      <c r="B983" s="16"/>
      <c r="C983" s="17"/>
      <c r="D983" s="17"/>
      <c r="E983" s="17"/>
      <c r="F983" s="16"/>
      <c r="G983" s="16"/>
      <c r="H983" s="23"/>
      <c r="I983" s="28"/>
      <c r="J983" s="28">
        <f t="shared" si="24"/>
        <v>0</v>
      </c>
    </row>
    <row r="984" spans="1:10" ht="24.95" customHeight="1">
      <c r="A984" s="45" t="s">
        <v>177</v>
      </c>
      <c r="B984" s="10"/>
      <c r="C984" s="9" t="s">
        <v>87</v>
      </c>
      <c r="D984" s="10"/>
      <c r="E984" s="10"/>
      <c r="F984" s="10"/>
      <c r="G984" s="10"/>
      <c r="H984" s="23">
        <v>0</v>
      </c>
      <c r="I984" s="28"/>
      <c r="J984" s="28">
        <f>SUM(J985:J987)</f>
        <v>419.44</v>
      </c>
    </row>
    <row r="985" spans="1:10" ht="33.75">
      <c r="A985" s="11"/>
      <c r="B985" s="16"/>
      <c r="C985" s="17" t="s">
        <v>2104</v>
      </c>
      <c r="D985" s="17" t="s">
        <v>2105</v>
      </c>
      <c r="E985" s="17" t="s">
        <v>17</v>
      </c>
      <c r="F985" s="17">
        <v>8</v>
      </c>
      <c r="G985" s="17" t="s">
        <v>2033</v>
      </c>
      <c r="H985" s="23">
        <v>28</v>
      </c>
      <c r="I985" s="28">
        <v>14.98</v>
      </c>
      <c r="J985" s="28">
        <f t="shared" si="24"/>
        <v>419.44</v>
      </c>
    </row>
    <row r="986" spans="1:10">
      <c r="A986" s="11"/>
      <c r="B986" s="16"/>
      <c r="C986" s="17"/>
      <c r="D986" s="17"/>
      <c r="E986" s="17"/>
      <c r="F986" s="16"/>
      <c r="G986" s="16"/>
      <c r="H986" s="23"/>
      <c r="I986" s="28"/>
      <c r="J986" s="28">
        <f t="shared" si="24"/>
        <v>0</v>
      </c>
    </row>
    <row r="987" spans="1:10" s="2" customFormat="1">
      <c r="A987" s="11"/>
      <c r="B987" s="12"/>
      <c r="C987" s="13"/>
      <c r="D987" s="14"/>
      <c r="E987" s="14"/>
      <c r="F987" s="15"/>
      <c r="G987" s="15"/>
      <c r="H987" s="24"/>
      <c r="I987" s="28"/>
      <c r="J987" s="28">
        <f t="shared" si="24"/>
        <v>0</v>
      </c>
    </row>
    <row r="988" spans="1:10" ht="24.95" customHeight="1">
      <c r="A988" s="45" t="s">
        <v>240</v>
      </c>
      <c r="B988" s="10"/>
      <c r="C988" s="9" t="s">
        <v>65</v>
      </c>
      <c r="D988" s="10"/>
      <c r="E988" s="10"/>
      <c r="F988" s="10"/>
      <c r="G988" s="10"/>
      <c r="H988" s="23">
        <v>0</v>
      </c>
      <c r="I988" s="28"/>
      <c r="J988" s="28">
        <f>SUM(J989:J991)</f>
        <v>514.07999999999993</v>
      </c>
    </row>
    <row r="989" spans="1:10" s="2" customFormat="1" ht="22.5">
      <c r="A989" s="11"/>
      <c r="B989" s="12"/>
      <c r="C989" s="17" t="s">
        <v>363</v>
      </c>
      <c r="D989" s="17" t="s">
        <v>327</v>
      </c>
      <c r="E989" s="17" t="s">
        <v>17</v>
      </c>
      <c r="F989" s="17">
        <v>8</v>
      </c>
      <c r="G989" s="17" t="s">
        <v>2106</v>
      </c>
      <c r="H989" s="24">
        <v>56</v>
      </c>
      <c r="I989" s="28">
        <v>9.18</v>
      </c>
      <c r="J989" s="28">
        <f t="shared" si="24"/>
        <v>514.07999999999993</v>
      </c>
    </row>
    <row r="990" spans="1:10" s="2" customFormat="1">
      <c r="A990" s="11"/>
      <c r="B990" s="12"/>
      <c r="C990" s="13"/>
      <c r="D990" s="14"/>
      <c r="E990" s="14"/>
      <c r="F990" s="15"/>
      <c r="G990" s="15"/>
      <c r="H990" s="24"/>
      <c r="I990" s="28"/>
      <c r="J990" s="28"/>
    </row>
    <row r="991" spans="1:10" s="2" customFormat="1" ht="12" customHeight="1">
      <c r="A991" s="11"/>
      <c r="B991" s="12"/>
      <c r="C991" s="13"/>
      <c r="D991" s="14"/>
      <c r="E991" s="14"/>
      <c r="F991" s="15"/>
      <c r="G991" s="15"/>
      <c r="H991" s="24"/>
      <c r="I991" s="28"/>
      <c r="J991" s="28">
        <f t="shared" si="24"/>
        <v>0</v>
      </c>
    </row>
    <row r="992" spans="1:10" ht="24.95" customHeight="1">
      <c r="A992" s="45" t="s">
        <v>241</v>
      </c>
      <c r="B992" s="10"/>
      <c r="C992" s="9" t="s">
        <v>70</v>
      </c>
      <c r="D992" s="10"/>
      <c r="E992" s="10"/>
      <c r="F992" s="10"/>
      <c r="G992" s="10"/>
      <c r="H992" s="23">
        <v>0</v>
      </c>
      <c r="I992" s="28"/>
      <c r="J992" s="28">
        <f>SUM(J993:J995)</f>
        <v>0</v>
      </c>
    </row>
    <row r="993" spans="1:10" ht="10.9" customHeight="1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ht="13.15" customHeight="1">
      <c r="A994" s="11"/>
      <c r="B994" s="16"/>
      <c r="C994" s="17"/>
      <c r="D994" s="17"/>
      <c r="E994" s="17"/>
      <c r="F994" s="16"/>
      <c r="G994" s="16"/>
      <c r="H994" s="23"/>
      <c r="I994" s="28"/>
      <c r="J994" s="28"/>
    </row>
    <row r="995" spans="1:10">
      <c r="A995" s="11"/>
      <c r="B995" s="16"/>
      <c r="C995" s="17"/>
      <c r="D995" s="17"/>
      <c r="E995" s="17"/>
      <c r="F995" s="16"/>
      <c r="G995" s="16"/>
      <c r="H995" s="23"/>
      <c r="I995" s="28"/>
      <c r="J995" s="28">
        <f t="shared" si="24"/>
        <v>0</v>
      </c>
    </row>
    <row r="996" spans="1:10" ht="24.95" customHeight="1">
      <c r="A996" s="45" t="s">
        <v>242</v>
      </c>
      <c r="B996" s="10"/>
      <c r="C996" s="9" t="s">
        <v>72</v>
      </c>
      <c r="D996" s="10"/>
      <c r="E996" s="10"/>
      <c r="F996" s="10"/>
      <c r="G996" s="10"/>
      <c r="H996" s="23">
        <v>0</v>
      </c>
      <c r="I996" s="28"/>
      <c r="J996" s="28">
        <f>SUM(J997:J999)</f>
        <v>0</v>
      </c>
    </row>
    <row r="997" spans="1:10">
      <c r="A997" s="11"/>
      <c r="B997" s="16"/>
      <c r="C997" s="17"/>
      <c r="D997" s="17"/>
      <c r="E997" s="17"/>
      <c r="F997" s="16"/>
      <c r="G997" s="16"/>
      <c r="H997" s="23"/>
      <c r="I997" s="28"/>
      <c r="J997" s="28">
        <f t="shared" si="24"/>
        <v>0</v>
      </c>
    </row>
    <row r="998" spans="1:10">
      <c r="A998" s="11"/>
      <c r="B998" s="16"/>
      <c r="C998" s="17"/>
      <c r="D998" s="17"/>
      <c r="E998" s="17"/>
      <c r="F998" s="16"/>
      <c r="G998" s="16"/>
      <c r="H998" s="23"/>
      <c r="I998" s="28"/>
      <c r="J998" s="28">
        <f t="shared" si="24"/>
        <v>0</v>
      </c>
    </row>
    <row r="999" spans="1:10" s="2" customFormat="1">
      <c r="A999" s="11"/>
      <c r="B999" s="16"/>
      <c r="C999" s="14"/>
      <c r="D999" s="14"/>
      <c r="E999" s="14"/>
      <c r="F999" s="15"/>
      <c r="G999" s="15"/>
      <c r="H999" s="24"/>
      <c r="I999" s="28"/>
      <c r="J999" s="28">
        <f t="shared" si="24"/>
        <v>0</v>
      </c>
    </row>
    <row r="1000" spans="1:10" ht="24.95" customHeight="1">
      <c r="A1000" s="45" t="s">
        <v>243</v>
      </c>
      <c r="B1000" s="10"/>
      <c r="C1000" s="9" t="s">
        <v>74</v>
      </c>
      <c r="D1000" s="10"/>
      <c r="E1000" s="10"/>
      <c r="F1000" s="10"/>
      <c r="G1000" s="10"/>
      <c r="H1000" s="23">
        <v>0</v>
      </c>
      <c r="I1000" s="28"/>
      <c r="J1000" s="28">
        <f>SUM(J1001:J1003)</f>
        <v>0</v>
      </c>
    </row>
    <row r="1001" spans="1:10" s="2" customFormat="1">
      <c r="A1001" s="11"/>
      <c r="B1001" s="12"/>
      <c r="C1001" s="13"/>
      <c r="D1001" s="14"/>
      <c r="E1001" s="14"/>
      <c r="F1001" s="15"/>
      <c r="G1001" s="15"/>
      <c r="H1001" s="24"/>
      <c r="I1001" s="28"/>
      <c r="J1001" s="28">
        <f t="shared" ref="J1001:J1023" si="25">H1001*I1001</f>
        <v>0</v>
      </c>
    </row>
    <row r="1002" spans="1:10" s="2" customFormat="1" ht="12" customHeight="1">
      <c r="A1002" s="11"/>
      <c r="B1002" s="12"/>
      <c r="C1002" s="13"/>
      <c r="D1002" s="14"/>
      <c r="E1002" s="14"/>
      <c r="F1002" s="15"/>
      <c r="G1002" s="15"/>
      <c r="H1002" s="24"/>
      <c r="I1002" s="28"/>
      <c r="J1002" s="28">
        <f t="shared" si="25"/>
        <v>0</v>
      </c>
    </row>
    <row r="1003" spans="1:10" s="2" customFormat="1" ht="12" customHeight="1">
      <c r="A1003" s="11"/>
      <c r="B1003" s="12"/>
      <c r="C1003" s="13"/>
      <c r="D1003" s="14"/>
      <c r="E1003" s="14"/>
      <c r="F1003" s="15"/>
      <c r="G1003" s="15"/>
      <c r="H1003" s="24"/>
      <c r="I1003" s="28"/>
      <c r="J1003" s="28">
        <f t="shared" si="25"/>
        <v>0</v>
      </c>
    </row>
    <row r="1004" spans="1:10" ht="24.95" customHeight="1">
      <c r="A1004" s="45" t="s">
        <v>244</v>
      </c>
      <c r="B1004" s="10"/>
      <c r="C1004" s="9" t="s">
        <v>76</v>
      </c>
      <c r="D1004" s="10"/>
      <c r="E1004" s="10"/>
      <c r="F1004" s="10"/>
      <c r="G1004" s="10"/>
      <c r="H1004" s="23">
        <v>0</v>
      </c>
      <c r="I1004" s="28"/>
      <c r="J1004" s="28">
        <f>SUM(J1005:J1007)</f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>
      <c r="A1006" s="11"/>
      <c r="B1006" s="16"/>
      <c r="C1006" s="17"/>
      <c r="D1006" s="17"/>
      <c r="E1006" s="17"/>
      <c r="F1006" s="16"/>
      <c r="G1006" s="16"/>
      <c r="H1006" s="23"/>
      <c r="I1006" s="28"/>
      <c r="J1006" s="28"/>
    </row>
    <row r="1007" spans="1:10">
      <c r="A1007" s="11"/>
      <c r="B1007" s="16"/>
      <c r="C1007" s="17"/>
      <c r="D1007" s="17"/>
      <c r="E1007" s="17"/>
      <c r="F1007" s="16"/>
      <c r="G1007" s="16"/>
      <c r="H1007" s="23"/>
      <c r="I1007" s="28"/>
      <c r="J1007" s="28">
        <f t="shared" si="25"/>
        <v>0</v>
      </c>
    </row>
    <row r="1008" spans="1:10" ht="24.95" customHeight="1">
      <c r="A1008" s="45" t="s">
        <v>245</v>
      </c>
      <c r="B1008" s="10"/>
      <c r="C1008" s="9" t="s">
        <v>78</v>
      </c>
      <c r="D1008" s="10"/>
      <c r="E1008" s="10"/>
      <c r="F1008" s="10"/>
      <c r="G1008" s="10"/>
      <c r="H1008" s="23">
        <v>0</v>
      </c>
      <c r="I1008" s="28"/>
      <c r="J1008" s="28">
        <f>SUM(J1009:J1011)</f>
        <v>0</v>
      </c>
    </row>
    <row r="1009" spans="1:10" ht="11.45" customHeight="1">
      <c r="A1009" s="11"/>
      <c r="B1009" s="16"/>
      <c r="C1009" s="17"/>
      <c r="D1009" s="17"/>
      <c r="E1009" s="17"/>
      <c r="F1009" s="16"/>
      <c r="G1009" s="16"/>
      <c r="H1009" s="23"/>
      <c r="I1009" s="28"/>
      <c r="J1009" s="28">
        <f t="shared" si="25"/>
        <v>0</v>
      </c>
    </row>
    <row r="1010" spans="1:10">
      <c r="A1010" s="11"/>
      <c r="B1010" s="16"/>
      <c r="C1010" s="17"/>
      <c r="D1010" s="17"/>
      <c r="E1010" s="17"/>
      <c r="F1010" s="16"/>
      <c r="G1010" s="16"/>
      <c r="H1010" s="23"/>
      <c r="I1010" s="28"/>
      <c r="J1010" s="28">
        <f t="shared" si="25"/>
        <v>0</v>
      </c>
    </row>
    <row r="1011" spans="1:10" s="2" customFormat="1">
      <c r="A1011" s="11"/>
      <c r="B1011" s="12"/>
      <c r="C1011" s="14"/>
      <c r="D1011" s="13"/>
      <c r="E1011" s="14"/>
      <c r="F1011" s="15"/>
      <c r="G1011" s="15"/>
      <c r="H1011" s="24"/>
      <c r="I1011" s="28"/>
      <c r="J1011" s="28">
        <f t="shared" si="25"/>
        <v>0</v>
      </c>
    </row>
    <row r="1012" spans="1:10" ht="24.95" customHeight="1">
      <c r="A1012" s="45" t="s">
        <v>246</v>
      </c>
      <c r="B1012" s="10"/>
      <c r="C1012" s="9" t="s">
        <v>82</v>
      </c>
      <c r="D1012" s="10"/>
      <c r="E1012" s="10"/>
      <c r="F1012" s="10"/>
      <c r="G1012" s="10"/>
      <c r="H1012" s="23">
        <v>0</v>
      </c>
      <c r="I1012" s="28"/>
      <c r="J1012" s="28">
        <f>SUM(J1013:J1015)</f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 s="2" customFormat="1">
      <c r="A1014" s="11"/>
      <c r="B1014" s="12"/>
      <c r="C1014" s="13"/>
      <c r="D1014" s="14"/>
      <c r="E1014" s="14"/>
      <c r="F1014" s="15"/>
      <c r="G1014" s="15"/>
      <c r="H1014" s="24"/>
      <c r="I1014" s="28"/>
      <c r="J1014" s="28">
        <f t="shared" si="25"/>
        <v>0</v>
      </c>
    </row>
    <row r="1015" spans="1:10" s="2" customFormat="1">
      <c r="A1015" s="11"/>
      <c r="B1015" s="12"/>
      <c r="C1015" s="13"/>
      <c r="D1015" s="14"/>
      <c r="E1015" s="14"/>
      <c r="F1015" s="15"/>
      <c r="G1015" s="15"/>
      <c r="H1015" s="24"/>
      <c r="I1015" s="28"/>
      <c r="J1015" s="28">
        <f t="shared" si="25"/>
        <v>0</v>
      </c>
    </row>
    <row r="1016" spans="1:10" ht="24.95" customHeight="1">
      <c r="A1016" s="45" t="s">
        <v>329</v>
      </c>
      <c r="B1016" s="10"/>
      <c r="C1016" s="9" t="s">
        <v>84</v>
      </c>
      <c r="D1016" s="10"/>
      <c r="E1016" s="10"/>
      <c r="F1016" s="10"/>
      <c r="G1016" s="10"/>
      <c r="H1016" s="23">
        <v>0</v>
      </c>
      <c r="I1016" s="28"/>
      <c r="J1016" s="28">
        <f>SUM(J1017:J1019)</f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>
      <c r="A1018" s="11"/>
      <c r="B1018" s="16"/>
      <c r="C1018" s="17"/>
      <c r="D1018" s="17"/>
      <c r="E1018" s="17"/>
      <c r="F1018" s="16"/>
      <c r="G1018" s="16"/>
      <c r="H1018" s="23"/>
      <c r="I1018" s="28"/>
      <c r="J1018" s="28">
        <f t="shared" si="25"/>
        <v>0</v>
      </c>
    </row>
    <row r="1019" spans="1:10">
      <c r="A1019" s="11"/>
      <c r="B1019" s="16"/>
      <c r="C1019" s="17"/>
      <c r="D1019" s="17"/>
      <c r="E1019" s="17"/>
      <c r="F1019" s="16"/>
      <c r="G1019" s="16"/>
      <c r="H1019" s="23"/>
      <c r="I1019" s="28"/>
      <c r="J1019" s="28">
        <f t="shared" si="25"/>
        <v>0</v>
      </c>
    </row>
    <row r="1020" spans="1:10" ht="24.95" customHeight="1">
      <c r="A1020" s="45" t="s">
        <v>330</v>
      </c>
      <c r="B1020" s="10"/>
      <c r="C1020" s="9" t="s">
        <v>86</v>
      </c>
      <c r="D1020" s="10"/>
      <c r="E1020" s="10"/>
      <c r="F1020" s="10"/>
      <c r="G1020" s="10"/>
      <c r="H1020" s="23"/>
      <c r="I1020" s="28"/>
      <c r="J1020" s="28">
        <f>SUM(J1021:J1023)</f>
        <v>0</v>
      </c>
    </row>
    <row r="1021" spans="1:10">
      <c r="A1021" s="11"/>
      <c r="B1021" s="16"/>
      <c r="C1021" s="17"/>
      <c r="D1021" s="17"/>
      <c r="E1021" s="17"/>
      <c r="F1021" s="16"/>
      <c r="G1021" s="16"/>
      <c r="H1021" s="23"/>
      <c r="I1021" s="28"/>
      <c r="J1021" s="28">
        <f t="shared" si="25"/>
        <v>0</v>
      </c>
    </row>
    <row r="1022" spans="1:10">
      <c r="A1022" s="11"/>
      <c r="B1022" s="16"/>
      <c r="C1022" s="17"/>
      <c r="D1022" s="17"/>
      <c r="E1022" s="17"/>
      <c r="F1022" s="16"/>
      <c r="G1022" s="16"/>
      <c r="H1022" s="23"/>
      <c r="I1022" s="28"/>
      <c r="J1022" s="28">
        <f t="shared" si="25"/>
        <v>0</v>
      </c>
    </row>
    <row r="1023" spans="1:10" s="2" customFormat="1" ht="10.9" customHeight="1">
      <c r="A1023" s="11"/>
      <c r="B1023" s="12"/>
      <c r="C1023" s="13"/>
      <c r="D1023" s="14"/>
      <c r="E1023" s="14"/>
      <c r="F1023" s="15"/>
      <c r="G1023" s="15"/>
      <c r="H1023" s="24"/>
      <c r="I1023" s="28"/>
      <c r="J1023" s="28">
        <f t="shared" si="25"/>
        <v>0</v>
      </c>
    </row>
    <row r="1024" spans="1:10" s="2" customFormat="1" ht="15.75">
      <c r="A1024" s="32" t="s">
        <v>91</v>
      </c>
      <c r="B1024" s="33"/>
      <c r="C1024" s="34"/>
      <c r="D1024" s="35"/>
      <c r="E1024" s="35"/>
      <c r="F1024" s="36"/>
      <c r="G1024" s="36"/>
      <c r="H1024" s="37"/>
      <c r="I1024" s="38"/>
      <c r="J1024" s="38"/>
    </row>
    <row r="1025" spans="1:10" ht="39" customHeight="1">
      <c r="A1025" s="30"/>
      <c r="B1025" s="7"/>
      <c r="C1025" s="8"/>
      <c r="D1025" s="8"/>
      <c r="E1025" s="8"/>
      <c r="F1025" s="8"/>
      <c r="G1025" s="8"/>
      <c r="H1025" s="23"/>
      <c r="I1025" s="31" t="s">
        <v>365</v>
      </c>
      <c r="J1025" s="29">
        <f>J4+J94+J196+J302+J425+J571+J713+J871</f>
        <v>71152.87000000001</v>
      </c>
    </row>
    <row r="1026" spans="1:10" ht="27" customHeight="1">
      <c r="A1026" s="30"/>
      <c r="B1026" s="7"/>
      <c r="C1026" s="8"/>
      <c r="D1026" s="8"/>
      <c r="E1026" s="8"/>
      <c r="F1026" s="8"/>
      <c r="G1026" s="8"/>
      <c r="H1026" s="23"/>
      <c r="I1026" s="31" t="s">
        <v>366</v>
      </c>
      <c r="J1026" s="28"/>
    </row>
    <row r="1027" spans="1:10" ht="36" customHeight="1">
      <c r="A1027" s="30"/>
      <c r="B1027" s="7"/>
      <c r="C1027" s="8"/>
      <c r="D1027" s="8"/>
      <c r="E1027" s="8"/>
      <c r="F1027" s="8"/>
      <c r="G1027" s="8"/>
      <c r="H1027" s="23"/>
      <c r="I1027" s="31" t="s">
        <v>367</v>
      </c>
      <c r="J1027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6" max="16383" man="1"/>
    <brk id="324" max="16383" man="1"/>
    <brk id="407" max="16383" man="1"/>
    <brk id="431" max="16383" man="1"/>
    <brk id="453" max="16383" man="1"/>
    <brk id="469" max="16383" man="1"/>
    <brk id="529" max="16383" man="1"/>
    <brk id="597" max="16383" man="1"/>
    <brk id="721" max="16383" man="1"/>
    <brk id="731" max="16383" man="1"/>
    <brk id="759" max="16383" man="1"/>
    <brk id="773" max="16383" man="1"/>
    <brk id="797" max="16383" man="1"/>
    <brk id="879" max="16383" man="1"/>
    <brk id="943" max="16383" man="1"/>
    <brk id="99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FC83D-5524-4119-A47B-75E09C878461}">
  <sheetPr>
    <pageSetUpPr fitToPage="1"/>
  </sheetPr>
  <dimension ref="A1:K1022"/>
  <sheetViews>
    <sheetView showGridLines="0" topLeftCell="A420" zoomScale="115" zoomScaleNormal="115" zoomScaleSheetLayoutView="100" workbookViewId="0">
      <selection activeCell="D430" sqref="D430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2107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3364.9500000000007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550</v>
      </c>
    </row>
    <row r="6" spans="1:10" s="2" customFormat="1">
      <c r="A6" s="11"/>
      <c r="B6" s="12"/>
      <c r="C6" s="13" t="s">
        <v>2108</v>
      </c>
      <c r="D6" s="14" t="s">
        <v>2109</v>
      </c>
      <c r="E6" s="14" t="s">
        <v>17</v>
      </c>
      <c r="F6" s="15" t="s">
        <v>13</v>
      </c>
      <c r="G6" s="15" t="s">
        <v>857</v>
      </c>
      <c r="H6" s="24">
        <v>55</v>
      </c>
      <c r="I6" s="28">
        <v>10</v>
      </c>
      <c r="J6" s="28">
        <f>H6*I6</f>
        <v>550</v>
      </c>
    </row>
    <row r="7" spans="1:10" s="2" customFormat="1">
      <c r="A7" s="11"/>
      <c r="B7" s="12"/>
      <c r="C7" s="13"/>
      <c r="D7" s="14"/>
      <c r="E7" s="14"/>
      <c r="F7" s="15"/>
      <c r="G7" s="15"/>
      <c r="H7" s="24"/>
      <c r="I7" s="28"/>
      <c r="J7" s="28">
        <f>H7*I7</f>
        <v>0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ref="J8" si="0">H8*I8</f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14.29</v>
      </c>
    </row>
    <row r="10" spans="1:10" ht="22.5">
      <c r="A10" s="11"/>
      <c r="B10" s="16"/>
      <c r="C10" s="17" t="s">
        <v>2110</v>
      </c>
      <c r="D10" s="17" t="s">
        <v>1169</v>
      </c>
      <c r="E10" s="17" t="s">
        <v>2111</v>
      </c>
      <c r="F10" s="16" t="s">
        <v>13</v>
      </c>
      <c r="G10" s="16" t="s">
        <v>857</v>
      </c>
      <c r="H10" s="23">
        <v>1</v>
      </c>
      <c r="I10" s="60">
        <v>14.29</v>
      </c>
      <c r="J10" s="28">
        <f>H10*I10</f>
        <v>14.29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693.28000000000009</v>
      </c>
    </row>
    <row r="14" spans="1:10" s="2" customFormat="1">
      <c r="A14" s="11"/>
      <c r="B14" s="12"/>
      <c r="C14" s="13" t="s">
        <v>2112</v>
      </c>
      <c r="D14" s="14" t="s">
        <v>375</v>
      </c>
      <c r="E14" s="14" t="s">
        <v>215</v>
      </c>
      <c r="F14" s="15" t="s">
        <v>13</v>
      </c>
      <c r="G14" s="15" t="s">
        <v>1435</v>
      </c>
      <c r="H14" s="24">
        <v>56</v>
      </c>
      <c r="I14" s="28">
        <v>12.38</v>
      </c>
      <c r="J14" s="28">
        <f>H14*I14</f>
        <v>693.28000000000009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506.80000000000007</v>
      </c>
    </row>
    <row r="30" spans="1:10" s="2" customFormat="1">
      <c r="A30" s="11"/>
      <c r="B30" s="12"/>
      <c r="C30" s="13" t="s">
        <v>2113</v>
      </c>
      <c r="D30" s="14" t="s">
        <v>2114</v>
      </c>
      <c r="E30" s="14" t="s">
        <v>17</v>
      </c>
      <c r="F30" s="15" t="s">
        <v>13</v>
      </c>
      <c r="G30" s="15" t="s">
        <v>371</v>
      </c>
      <c r="H30" s="24">
        <v>56</v>
      </c>
      <c r="I30" s="28">
        <v>9.0500000000000007</v>
      </c>
      <c r="J30" s="28">
        <f t="shared" si="2"/>
        <v>506.80000000000007</v>
      </c>
    </row>
    <row r="31" spans="1:10" s="2" customFormat="1">
      <c r="A31" s="11"/>
      <c r="B31" s="12"/>
      <c r="C31" s="13"/>
      <c r="D31" s="14"/>
      <c r="E31" s="14"/>
      <c r="F31" s="15"/>
      <c r="G31" s="15"/>
      <c r="H31" s="24"/>
      <c r="I31" s="28"/>
      <c r="J31" s="28">
        <f t="shared" si="2"/>
        <v>0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506.80000000000007</v>
      </c>
    </row>
    <row r="38" spans="1:10" s="2" customFormat="1" ht="33.75">
      <c r="A38" s="11"/>
      <c r="B38" s="12"/>
      <c r="C38" s="13" t="s">
        <v>2115</v>
      </c>
      <c r="D38" s="14" t="s">
        <v>383</v>
      </c>
      <c r="E38" s="14" t="s">
        <v>17</v>
      </c>
      <c r="F38" s="15" t="s">
        <v>13</v>
      </c>
      <c r="G38" s="15" t="s">
        <v>371</v>
      </c>
      <c r="H38" s="24">
        <v>56</v>
      </c>
      <c r="I38" s="28">
        <v>9.0500000000000007</v>
      </c>
      <c r="J38" s="28">
        <f t="shared" si="2"/>
        <v>506.80000000000007</v>
      </c>
    </row>
    <row r="39" spans="1:10" s="2" customFormat="1">
      <c r="A39" s="11"/>
      <c r="B39" s="12"/>
      <c r="C39" s="13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666.4</v>
      </c>
    </row>
    <row r="50" spans="1:10" s="2" customFormat="1">
      <c r="A50" s="11"/>
      <c r="B50" s="12"/>
      <c r="C50" s="13" t="s">
        <v>844</v>
      </c>
      <c r="D50" s="14"/>
      <c r="E50" s="14" t="s">
        <v>2116</v>
      </c>
      <c r="F50" s="15" t="s">
        <v>13</v>
      </c>
      <c r="G50" s="15" t="s">
        <v>1435</v>
      </c>
      <c r="H50" s="24">
        <v>56</v>
      </c>
      <c r="I50" s="28">
        <v>11.9</v>
      </c>
      <c r="J50" s="28">
        <f t="shared" si="2"/>
        <v>666.4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427.38000000000005</v>
      </c>
    </row>
    <row r="54" spans="1:10" s="2" customFormat="1">
      <c r="A54" s="11"/>
      <c r="B54" s="12"/>
      <c r="C54" s="13" t="s">
        <v>2117</v>
      </c>
      <c r="D54" s="14" t="s">
        <v>1642</v>
      </c>
      <c r="E54" s="14" t="s">
        <v>17</v>
      </c>
      <c r="F54" s="15" t="s">
        <v>13</v>
      </c>
      <c r="G54" s="15" t="s">
        <v>546</v>
      </c>
      <c r="H54" s="24">
        <v>51</v>
      </c>
      <c r="I54" s="28">
        <v>8.3800000000000008</v>
      </c>
      <c r="J54" s="28">
        <f t="shared" si="2"/>
        <v>427.38000000000005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70</v>
      </c>
      <c r="D57" s="10"/>
      <c r="E57" s="10"/>
      <c r="F57" s="10"/>
      <c r="G57" s="10"/>
      <c r="H57" s="23">
        <v>0</v>
      </c>
      <c r="I57" s="28"/>
      <c r="J57" s="39">
        <f>SUM(J58:J60)</f>
        <v>0</v>
      </c>
    </row>
    <row r="58" spans="1:10">
      <c r="A58" s="11"/>
      <c r="B58" s="16"/>
      <c r="C58" s="17"/>
      <c r="D58" s="17"/>
      <c r="E58" s="17"/>
      <c r="F58" s="16"/>
      <c r="G58" s="16"/>
      <c r="H58" s="23"/>
      <c r="I58" s="28"/>
      <c r="J58" s="28">
        <f t="shared" si="2"/>
        <v>0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0</v>
      </c>
    </row>
    <row r="96" spans="1:10" s="2" customFormat="1">
      <c r="A96" s="11"/>
      <c r="B96" s="12"/>
      <c r="C96" s="13"/>
      <c r="D96" s="14"/>
      <c r="E96" s="14"/>
      <c r="F96" s="15"/>
      <c r="G96" s="15"/>
      <c r="H96" s="24"/>
      <c r="I96" s="28"/>
      <c r="J96" s="28">
        <f t="shared" si="3"/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0</v>
      </c>
    </row>
    <row r="100" spans="1:10" s="2" customFormat="1">
      <c r="A100" s="11"/>
      <c r="B100" s="12"/>
      <c r="C100" s="13"/>
      <c r="D100" s="14"/>
      <c r="E100" s="14"/>
      <c r="F100" s="15"/>
      <c r="G100" s="15"/>
      <c r="H100" s="24"/>
      <c r="I100" s="28"/>
      <c r="J100" s="28">
        <f t="shared" si="3"/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497.75000000000006</v>
      </c>
    </row>
    <row r="104" spans="1:10" s="2" customFormat="1" ht="33.75">
      <c r="A104" s="11"/>
      <c r="B104" s="12"/>
      <c r="C104" s="13" t="s">
        <v>2118</v>
      </c>
      <c r="D104" s="14" t="s">
        <v>848</v>
      </c>
      <c r="E104" s="14" t="s">
        <v>17</v>
      </c>
      <c r="F104" s="15" t="s">
        <v>94</v>
      </c>
      <c r="G104" s="15" t="s">
        <v>371</v>
      </c>
      <c r="H104" s="24">
        <v>55</v>
      </c>
      <c r="I104" s="28">
        <v>9.0500000000000007</v>
      </c>
      <c r="J104" s="28">
        <f t="shared" si="3"/>
        <v>497.75000000000006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680.90000000000009</v>
      </c>
    </row>
    <row r="112" spans="1:10" s="2" customFormat="1">
      <c r="A112" s="11"/>
      <c r="B112" s="12"/>
      <c r="C112" s="13" t="s">
        <v>2119</v>
      </c>
      <c r="D112" s="14" t="s">
        <v>2120</v>
      </c>
      <c r="E112" s="14" t="s">
        <v>17</v>
      </c>
      <c r="F112" s="15" t="s">
        <v>94</v>
      </c>
      <c r="G112" s="15" t="s">
        <v>1435</v>
      </c>
      <c r="H112" s="24">
        <v>55</v>
      </c>
      <c r="I112" s="28">
        <v>12.38</v>
      </c>
      <c r="J112" s="28">
        <f t="shared" si="3"/>
        <v>680.90000000000009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497.75000000000006</v>
      </c>
    </row>
    <row r="132" spans="1:10" s="2" customFormat="1">
      <c r="A132" s="11"/>
      <c r="B132" s="12"/>
      <c r="C132" s="13" t="s">
        <v>2121</v>
      </c>
      <c r="D132" s="14" t="s">
        <v>399</v>
      </c>
      <c r="E132" s="14" t="s">
        <v>17</v>
      </c>
      <c r="F132" s="15" t="s">
        <v>94</v>
      </c>
      <c r="G132" s="15" t="s">
        <v>371</v>
      </c>
      <c r="H132" s="24">
        <v>55</v>
      </c>
      <c r="I132" s="28">
        <v>9.0500000000000007</v>
      </c>
      <c r="J132" s="28">
        <f t="shared" si="4"/>
        <v>497.75000000000006</v>
      </c>
    </row>
    <row r="133" spans="1:10" s="2" customFormat="1">
      <c r="A133" s="11"/>
      <c r="B133" s="12"/>
      <c r="C133" s="13"/>
      <c r="D133" s="14"/>
      <c r="E133" s="14"/>
      <c r="F133" s="15"/>
      <c r="G133" s="15"/>
      <c r="H133" s="24"/>
      <c r="I133" s="28"/>
      <c r="J133" s="28">
        <f t="shared" si="4"/>
        <v>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0</v>
      </c>
    </row>
    <row r="136" spans="1:10">
      <c r="A136" s="11"/>
      <c r="B136" s="16"/>
      <c r="C136" s="17"/>
      <c r="D136" s="17"/>
      <c r="E136" s="17"/>
      <c r="F136" s="16"/>
      <c r="G136" s="16"/>
      <c r="H136" s="23"/>
      <c r="I136" s="28"/>
      <c r="J136" s="28">
        <f t="shared" si="4"/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497.75000000000006</v>
      </c>
    </row>
    <row r="140" spans="1:10" s="2" customFormat="1" ht="33.75">
      <c r="A140" s="11"/>
      <c r="B140" s="12"/>
      <c r="C140" s="13" t="s">
        <v>2122</v>
      </c>
      <c r="D140" s="14" t="s">
        <v>854</v>
      </c>
      <c r="E140" s="14" t="s">
        <v>17</v>
      </c>
      <c r="F140" s="15" t="s">
        <v>94</v>
      </c>
      <c r="G140" s="15" t="s">
        <v>371</v>
      </c>
      <c r="H140" s="24">
        <v>55</v>
      </c>
      <c r="I140" s="28">
        <v>9.0500000000000007</v>
      </c>
      <c r="J140" s="28">
        <f t="shared" si="4"/>
        <v>497.75000000000006</v>
      </c>
    </row>
    <row r="141" spans="1:10" s="2" customFormat="1">
      <c r="A141" s="11"/>
      <c r="B141" s="12"/>
      <c r="C141" s="13"/>
      <c r="D141" s="14"/>
      <c r="E141" s="14"/>
      <c r="F141" s="15"/>
      <c r="G141" s="15"/>
      <c r="H141" s="24"/>
      <c r="I141" s="28"/>
      <c r="J141" s="28">
        <f t="shared" si="4"/>
        <v>0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SUM(J148:J150)</f>
        <v>534.05000000000007</v>
      </c>
    </row>
    <row r="148" spans="1:10" ht="10.9" customHeight="1">
      <c r="A148" s="45"/>
      <c r="B148" s="10"/>
      <c r="C148" s="110" t="s">
        <v>2123</v>
      </c>
      <c r="D148" s="111" t="s">
        <v>2124</v>
      </c>
      <c r="E148" s="111" t="s">
        <v>17</v>
      </c>
      <c r="F148" s="112" t="s">
        <v>94</v>
      </c>
      <c r="G148" s="16" t="s">
        <v>371</v>
      </c>
      <c r="H148" s="23">
        <v>55</v>
      </c>
      <c r="I148" s="28">
        <v>9.7100000000000009</v>
      </c>
      <c r="J148" s="39">
        <f>H148*I148</f>
        <v>534.05000000000007</v>
      </c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654.5</v>
      </c>
    </row>
    <row r="152" spans="1:10" s="2" customFormat="1" ht="22.5">
      <c r="A152" s="11"/>
      <c r="B152" s="12"/>
      <c r="C152" s="13" t="s">
        <v>843</v>
      </c>
      <c r="D152" s="14"/>
      <c r="E152" s="14" t="s">
        <v>171</v>
      </c>
      <c r="F152" s="15" t="s">
        <v>94</v>
      </c>
      <c r="G152" s="15" t="s">
        <v>371</v>
      </c>
      <c r="H152" s="24">
        <v>38</v>
      </c>
      <c r="I152" s="28">
        <v>11.9</v>
      </c>
      <c r="J152" s="28">
        <f t="shared" ref="J152:J194" si="5">H152*I152</f>
        <v>452.2</v>
      </c>
    </row>
    <row r="153" spans="1:10" s="2" customFormat="1" ht="22.5">
      <c r="A153" s="11"/>
      <c r="B153" s="12"/>
      <c r="C153" s="13" t="s">
        <v>844</v>
      </c>
      <c r="D153" s="14"/>
      <c r="E153" s="14" t="s">
        <v>171</v>
      </c>
      <c r="F153" s="15" t="s">
        <v>94</v>
      </c>
      <c r="G153" s="15" t="s">
        <v>1435</v>
      </c>
      <c r="H153" s="24">
        <v>17</v>
      </c>
      <c r="I153" s="28">
        <v>11.9</v>
      </c>
      <c r="J153" s="28">
        <f t="shared" si="5"/>
        <v>202.3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377.1</v>
      </c>
    </row>
    <row r="156" spans="1:10" s="2" customFormat="1">
      <c r="A156" s="11"/>
      <c r="B156" s="12"/>
      <c r="C156" s="13" t="s">
        <v>2125</v>
      </c>
      <c r="D156" s="14" t="s">
        <v>1620</v>
      </c>
      <c r="E156" s="14" t="s">
        <v>17</v>
      </c>
      <c r="F156" s="15" t="s">
        <v>94</v>
      </c>
      <c r="G156" s="15" t="s">
        <v>546</v>
      </c>
      <c r="H156" s="24">
        <v>45</v>
      </c>
      <c r="I156" s="28">
        <v>8.3800000000000008</v>
      </c>
      <c r="J156" s="28">
        <f t="shared" si="5"/>
        <v>377.1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87</v>
      </c>
      <c r="D159" s="10"/>
      <c r="E159" s="10"/>
      <c r="F159" s="10"/>
      <c r="G159" s="10"/>
      <c r="H159" s="23">
        <v>0</v>
      </c>
      <c r="I159" s="28"/>
      <c r="J159" s="39">
        <f>SUM(J160:J162)</f>
        <v>569.4</v>
      </c>
    </row>
    <row r="160" spans="1:10" ht="22.5">
      <c r="A160" s="11"/>
      <c r="B160" s="16"/>
      <c r="C160" s="17" t="s">
        <v>569</v>
      </c>
      <c r="D160" s="17" t="s">
        <v>408</v>
      </c>
      <c r="E160" s="17" t="s">
        <v>17</v>
      </c>
      <c r="F160" s="16">
        <v>2</v>
      </c>
      <c r="G160" s="16" t="s">
        <v>1435</v>
      </c>
      <c r="H160" s="23">
        <v>52</v>
      </c>
      <c r="I160" s="28">
        <v>10.95</v>
      </c>
      <c r="J160" s="28">
        <f t="shared" si="5"/>
        <v>569.4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/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0</v>
      </c>
    </row>
    <row r="198" spans="1:10" s="2" customFormat="1">
      <c r="A198" s="11"/>
      <c r="B198" s="12"/>
      <c r="C198" s="13"/>
      <c r="D198" s="14"/>
      <c r="E198" s="14"/>
      <c r="F198" s="15"/>
      <c r="G198" s="15"/>
      <c r="H198" s="24"/>
      <c r="I198" s="28"/>
      <c r="J198" s="28">
        <f t="shared" ref="J198:J236" si="6">H198*I198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434.40000000000003</v>
      </c>
    </row>
    <row r="206" spans="1:10" ht="56.25">
      <c r="A206" s="11"/>
      <c r="B206" s="16"/>
      <c r="C206" s="17" t="s">
        <v>2126</v>
      </c>
      <c r="D206" s="17" t="s">
        <v>133</v>
      </c>
      <c r="E206" s="17" t="s">
        <v>17</v>
      </c>
      <c r="F206" s="112" t="s">
        <v>96</v>
      </c>
      <c r="G206" s="16" t="s">
        <v>371</v>
      </c>
      <c r="H206" s="23">
        <v>48</v>
      </c>
      <c r="I206" s="28">
        <v>9.0500000000000007</v>
      </c>
      <c r="J206" s="28">
        <f t="shared" si="6"/>
        <v>434.40000000000003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0</v>
      </c>
    </row>
    <row r="210" spans="1:10">
      <c r="A210" s="11"/>
      <c r="B210" s="16"/>
      <c r="C210" s="17"/>
      <c r="D210" s="17"/>
      <c r="E210" s="17"/>
      <c r="F210" s="16"/>
      <c r="G210" s="16"/>
      <c r="H210" s="23"/>
      <c r="I210" s="28"/>
      <c r="J210" s="28">
        <f t="shared" si="6"/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 t="shared" si="6"/>
        <v>0</v>
      </c>
    </row>
    <row r="214" spans="1:10" s="2" customFormat="1">
      <c r="A214" s="11"/>
      <c r="B214" s="12"/>
      <c r="C214" s="13" t="s">
        <v>1055</v>
      </c>
      <c r="D214" s="14" t="s">
        <v>252</v>
      </c>
      <c r="E214" s="14" t="s">
        <v>17</v>
      </c>
      <c r="F214" s="15" t="s">
        <v>96</v>
      </c>
      <c r="G214" s="15" t="s">
        <v>1435</v>
      </c>
      <c r="H214" s="24">
        <v>48</v>
      </c>
      <c r="I214" s="28">
        <v>12.38</v>
      </c>
      <c r="J214" s="28">
        <f t="shared" si="6"/>
        <v>594.24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28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434.40000000000003</v>
      </c>
    </row>
    <row r="238" spans="1:10" s="2" customFormat="1" ht="22.5">
      <c r="A238" s="11"/>
      <c r="B238" s="12"/>
      <c r="C238" s="13" t="s">
        <v>2127</v>
      </c>
      <c r="D238" s="14" t="s">
        <v>413</v>
      </c>
      <c r="E238" s="14" t="s">
        <v>17</v>
      </c>
      <c r="F238" s="15" t="s">
        <v>29</v>
      </c>
      <c r="G238" s="15" t="s">
        <v>371</v>
      </c>
      <c r="H238" s="24">
        <v>48</v>
      </c>
      <c r="I238" s="28">
        <v>9.0500000000000007</v>
      </c>
      <c r="J238" s="28">
        <f t="shared" ref="J238:J292" si="7">H238*I238</f>
        <v>434.40000000000003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28"/>
      <c r="J239" s="28">
        <f t="shared" si="7"/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0</v>
      </c>
    </row>
    <row r="242" spans="1:10">
      <c r="A242" s="11"/>
      <c r="B242" s="16"/>
      <c r="C242" s="17"/>
      <c r="D242" s="17"/>
      <c r="E242" s="17"/>
      <c r="F242" s="16"/>
      <c r="G242" s="16"/>
      <c r="H242" s="23"/>
      <c r="I242" s="28"/>
      <c r="J242" s="28">
        <f t="shared" si="7"/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434.40000000000003</v>
      </c>
    </row>
    <row r="246" spans="1:10" s="2" customFormat="1" ht="22.5">
      <c r="A246" s="11"/>
      <c r="B246" s="12"/>
      <c r="C246" s="13" t="s">
        <v>2128</v>
      </c>
      <c r="D246" s="14" t="s">
        <v>141</v>
      </c>
      <c r="E246" s="14" t="s">
        <v>17</v>
      </c>
      <c r="F246" s="15" t="s">
        <v>96</v>
      </c>
      <c r="G246" s="15" t="s">
        <v>371</v>
      </c>
      <c r="H246" s="24">
        <v>48</v>
      </c>
      <c r="I246" s="28">
        <v>9.0500000000000007</v>
      </c>
      <c r="J246" s="28">
        <f t="shared" si="7"/>
        <v>434.40000000000003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SUM(J252)</f>
        <v>0</v>
      </c>
    </row>
    <row r="250" spans="1:10" ht="10.15" customHeight="1">
      <c r="A250" s="45"/>
      <c r="B250" s="10"/>
      <c r="C250" s="9"/>
      <c r="D250" s="10"/>
      <c r="E250" s="10"/>
      <c r="F250" s="10"/>
      <c r="G250" s="10"/>
      <c r="H250" s="23"/>
      <c r="I250" s="28"/>
      <c r="J250" s="39"/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SUM(J254)</f>
        <v>466.08000000000004</v>
      </c>
    </row>
    <row r="254" spans="1:10" ht="10.9" customHeight="1">
      <c r="A254" s="45"/>
      <c r="B254" s="10"/>
      <c r="C254" s="110" t="s">
        <v>2129</v>
      </c>
      <c r="D254" s="111" t="s">
        <v>2124</v>
      </c>
      <c r="E254" s="111" t="s">
        <v>17</v>
      </c>
      <c r="F254" s="112" t="s">
        <v>96</v>
      </c>
      <c r="G254" s="112" t="s">
        <v>371</v>
      </c>
      <c r="H254" s="23">
        <v>48</v>
      </c>
      <c r="I254" s="28">
        <v>9.7100000000000009</v>
      </c>
      <c r="J254" s="39">
        <f>H254*I254</f>
        <v>466.08000000000004</v>
      </c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27"/>
      <c r="D256" s="128"/>
      <c r="E256" s="128"/>
      <c r="F256" s="129"/>
      <c r="G256" s="129"/>
      <c r="H256" s="24"/>
      <c r="I256" s="28"/>
      <c r="J256" s="28">
        <f t="shared" si="7"/>
        <v>0</v>
      </c>
    </row>
    <row r="257" spans="1:11" ht="24.95" customHeight="1">
      <c r="A257" s="45" t="s">
        <v>73</v>
      </c>
      <c r="B257" s="114"/>
      <c r="C257" s="123" t="s">
        <v>60</v>
      </c>
      <c r="D257" s="124"/>
      <c r="E257" s="124"/>
      <c r="F257" s="124"/>
      <c r="G257" s="125"/>
      <c r="H257" s="126">
        <v>0</v>
      </c>
      <c r="I257" s="116"/>
      <c r="J257" s="117">
        <f>SUM(J258)</f>
        <v>594.24</v>
      </c>
    </row>
    <row r="258" spans="1:11" ht="22.5">
      <c r="C258" s="151" t="s">
        <v>1058</v>
      </c>
      <c r="D258" s="130"/>
      <c r="E258" s="153" t="s">
        <v>2130</v>
      </c>
      <c r="F258" s="155" t="s">
        <v>96</v>
      </c>
      <c r="G258" s="156" t="s">
        <v>371</v>
      </c>
      <c r="H258" s="134">
        <v>48</v>
      </c>
      <c r="I258" s="141">
        <v>12.38</v>
      </c>
      <c r="J258" s="138">
        <f>(H258*I258)</f>
        <v>594.24</v>
      </c>
    </row>
    <row r="259" spans="1:11" ht="10.15" customHeight="1">
      <c r="A259" s="45"/>
      <c r="B259" s="114"/>
      <c r="C259" s="154"/>
      <c r="D259" s="152"/>
      <c r="E259" s="152"/>
      <c r="F259" s="148"/>
      <c r="G259" s="132"/>
      <c r="H259" s="135"/>
      <c r="I259" s="142"/>
      <c r="J259" s="139"/>
      <c r="K259" s="137"/>
    </row>
    <row r="260" spans="1:11" s="2" customFormat="1">
      <c r="A260" s="11"/>
      <c r="B260" s="115"/>
      <c r="D260" s="150"/>
      <c r="E260" s="145"/>
      <c r="F260" s="144"/>
      <c r="G260" s="133"/>
      <c r="H260" s="136"/>
      <c r="I260" s="143"/>
      <c r="J260" s="140">
        <f t="shared" si="7"/>
        <v>0</v>
      </c>
    </row>
    <row r="261" spans="1:11" ht="24.95" customHeight="1">
      <c r="A261" s="45" t="s">
        <v>75</v>
      </c>
      <c r="B261" s="10"/>
      <c r="C261" s="118" t="s">
        <v>65</v>
      </c>
      <c r="D261" s="119"/>
      <c r="E261" s="146"/>
      <c r="F261" s="131"/>
      <c r="G261" s="147"/>
      <c r="H261" s="120">
        <v>0</v>
      </c>
      <c r="I261" s="121"/>
      <c r="J261" s="122">
        <f>SUM(J262:J264)</f>
        <v>398.40000000000003</v>
      </c>
    </row>
    <row r="262" spans="1:11" s="2" customFormat="1">
      <c r="A262" s="11"/>
      <c r="B262" s="12"/>
      <c r="C262" s="13" t="s">
        <v>425</v>
      </c>
      <c r="D262" s="14" t="s">
        <v>1654</v>
      </c>
      <c r="E262" s="14" t="s">
        <v>17</v>
      </c>
      <c r="F262" s="149" t="s">
        <v>96</v>
      </c>
      <c r="G262" s="15" t="s">
        <v>2131</v>
      </c>
      <c r="H262" s="24">
        <v>48</v>
      </c>
      <c r="I262" s="28">
        <v>8.3000000000000007</v>
      </c>
      <c r="J262" s="28">
        <f t="shared" si="7"/>
        <v>398.40000000000003</v>
      </c>
    </row>
    <row r="263" spans="1:11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1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1" ht="24.95" customHeight="1">
      <c r="A265" s="45" t="s">
        <v>77</v>
      </c>
      <c r="B265" s="10"/>
      <c r="C265" s="9" t="s">
        <v>87</v>
      </c>
      <c r="D265" s="10"/>
      <c r="E265" s="10"/>
      <c r="F265" s="10"/>
      <c r="G265" s="10"/>
      <c r="H265" s="23">
        <v>0</v>
      </c>
      <c r="I265" s="28"/>
      <c r="J265" s="39">
        <f>SUM(J266:J268)</f>
        <v>503.7</v>
      </c>
    </row>
    <row r="266" spans="1:11">
      <c r="A266" s="11"/>
      <c r="B266" s="16"/>
      <c r="C266" s="17" t="s">
        <v>2132</v>
      </c>
      <c r="D266" s="17" t="s">
        <v>2133</v>
      </c>
      <c r="E266" s="17" t="s">
        <v>17</v>
      </c>
      <c r="F266" s="112" t="s">
        <v>96</v>
      </c>
      <c r="G266" s="16" t="s">
        <v>1435</v>
      </c>
      <c r="H266" s="23">
        <v>46</v>
      </c>
      <c r="I266" s="28">
        <v>10.95</v>
      </c>
      <c r="J266" s="28">
        <f t="shared" si="7"/>
        <v>503.7</v>
      </c>
    </row>
    <row r="267" spans="1:11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1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1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1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1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1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/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0</v>
      </c>
    </row>
    <row r="304" spans="1:10" s="2" customFormat="1">
      <c r="A304" s="11"/>
      <c r="B304" s="12"/>
      <c r="C304" s="13"/>
      <c r="D304" s="14"/>
      <c r="E304" s="14"/>
      <c r="F304" s="15"/>
      <c r="G304" s="15"/>
      <c r="H304" s="24"/>
      <c r="I304" s="28"/>
      <c r="J304" s="28">
        <f t="shared" si="8"/>
        <v>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SUM(J308:J310)</f>
        <v>440</v>
      </c>
    </row>
    <row r="308" spans="1:10" s="2" customFormat="1">
      <c r="A308" s="11"/>
      <c r="B308" s="12"/>
      <c r="C308" s="13" t="s">
        <v>877</v>
      </c>
      <c r="D308" s="14" t="s">
        <v>16</v>
      </c>
      <c r="E308" s="14" t="s">
        <v>17</v>
      </c>
      <c r="F308" s="15" t="s">
        <v>104</v>
      </c>
      <c r="G308" s="15" t="s">
        <v>1435</v>
      </c>
      <c r="H308" s="24">
        <v>44</v>
      </c>
      <c r="I308" s="28">
        <v>10</v>
      </c>
      <c r="J308" s="28">
        <f t="shared" si="8"/>
        <v>440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0</v>
      </c>
    </row>
    <row r="312" spans="1:10">
      <c r="A312" s="11"/>
      <c r="B312" s="16"/>
      <c r="C312" s="17"/>
      <c r="D312" s="17"/>
      <c r="E312" s="17"/>
      <c r="F312" s="16"/>
      <c r="G312" s="16"/>
      <c r="H312" s="23"/>
      <c r="I312" s="28"/>
      <c r="J312" s="28">
        <f t="shared" si="8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14.29</v>
      </c>
    </row>
    <row r="316" spans="1:10" ht="33.75">
      <c r="A316" s="11"/>
      <c r="B316" s="16"/>
      <c r="C316" s="17" t="s">
        <v>877</v>
      </c>
      <c r="D316" s="17" t="s">
        <v>1202</v>
      </c>
      <c r="E316" s="17" t="s">
        <v>255</v>
      </c>
      <c r="F316" s="16">
        <v>4</v>
      </c>
      <c r="G316" s="16" t="s">
        <v>1435</v>
      </c>
      <c r="H316" s="23">
        <v>1</v>
      </c>
      <c r="I316" s="28">
        <v>14.29</v>
      </c>
      <c r="J316" s="28">
        <f t="shared" si="8"/>
        <v>14.29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559.01</v>
      </c>
    </row>
    <row r="320" spans="1:10" s="2" customFormat="1">
      <c r="A320" s="11"/>
      <c r="B320" s="12"/>
      <c r="C320" s="13" t="s">
        <v>2134</v>
      </c>
      <c r="D320" s="14" t="s">
        <v>2135</v>
      </c>
      <c r="E320" s="14" t="s">
        <v>17</v>
      </c>
      <c r="F320" s="15" t="s">
        <v>104</v>
      </c>
      <c r="G320" s="15" t="s">
        <v>1435</v>
      </c>
      <c r="H320" s="24">
        <v>44</v>
      </c>
      <c r="I320" s="28">
        <v>12.38</v>
      </c>
      <c r="J320" s="28">
        <f t="shared" si="8"/>
        <v>544.72</v>
      </c>
    </row>
    <row r="321" spans="1:10" s="2" customFormat="1" ht="33.75">
      <c r="A321" s="11"/>
      <c r="B321" s="12"/>
      <c r="C321" s="13" t="s">
        <v>2134</v>
      </c>
      <c r="D321" s="14" t="s">
        <v>2136</v>
      </c>
      <c r="E321" s="14" t="s">
        <v>255</v>
      </c>
      <c r="F321" s="15" t="s">
        <v>104</v>
      </c>
      <c r="G321" s="15" t="s">
        <v>1435</v>
      </c>
      <c r="H321" s="24">
        <v>1</v>
      </c>
      <c r="I321" s="28">
        <v>14.29</v>
      </c>
      <c r="J321" s="28">
        <f t="shared" si="8"/>
        <v>14.29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10"/>
      <c r="G323" s="10"/>
      <c r="H323" s="23">
        <v>0</v>
      </c>
      <c r="I323" s="28"/>
      <c r="J323" s="39">
        <f>SUM(J324:J326)</f>
        <v>0</v>
      </c>
    </row>
    <row r="324" spans="1:10">
      <c r="A324" s="11"/>
      <c r="B324" s="16"/>
      <c r="C324" s="17"/>
      <c r="D324" s="17"/>
      <c r="E324" s="17"/>
      <c r="F324" s="16"/>
      <c r="G324" s="16"/>
      <c r="H324" s="23"/>
      <c r="I324" s="28"/>
      <c r="J324" s="28">
        <f t="shared" si="8"/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8"/>
        <v>0</v>
      </c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272.36</v>
      </c>
    </row>
    <row r="332" spans="1:10">
      <c r="A332" s="11"/>
      <c r="B332" s="16"/>
      <c r="C332" s="17" t="s">
        <v>2137</v>
      </c>
      <c r="D332" s="17" t="s">
        <v>435</v>
      </c>
      <c r="E332" s="17" t="s">
        <v>17</v>
      </c>
      <c r="F332" s="112" t="s">
        <v>104</v>
      </c>
      <c r="G332" s="16" t="s">
        <v>1435</v>
      </c>
      <c r="H332" s="23">
        <v>22</v>
      </c>
      <c r="I332" s="28">
        <v>12.38</v>
      </c>
      <c r="J332" s="28">
        <f t="shared" si="8"/>
        <v>272.36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28"/>
      <c r="J333" s="28">
        <f t="shared" si="8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440</v>
      </c>
    </row>
    <row r="356" spans="1:10" s="2" customFormat="1" ht="22.5">
      <c r="A356" s="11"/>
      <c r="B356" s="12"/>
      <c r="C356" s="13" t="s">
        <v>2138</v>
      </c>
      <c r="D356" s="14" t="s">
        <v>692</v>
      </c>
      <c r="E356" s="14" t="s">
        <v>17</v>
      </c>
      <c r="F356" s="15" t="s">
        <v>104</v>
      </c>
      <c r="G356" s="15" t="s">
        <v>1435</v>
      </c>
      <c r="H356" s="24">
        <v>44</v>
      </c>
      <c r="I356" s="28">
        <v>10</v>
      </c>
      <c r="J356" s="28">
        <f t="shared" si="8"/>
        <v>440</v>
      </c>
    </row>
    <row r="357" spans="1:10" s="2" customFormat="1">
      <c r="A357" s="11"/>
      <c r="B357" s="12"/>
      <c r="C357" s="13"/>
      <c r="D357" s="14"/>
      <c r="E357" s="14"/>
      <c r="F357" s="15"/>
      <c r="G357" s="15"/>
      <c r="H357" s="24"/>
      <c r="I357" s="28"/>
      <c r="J357" s="28">
        <f t="shared" si="8"/>
        <v>0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28"/>
      <c r="J358" s="28">
        <f t="shared" ref="J358:J386" si="9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10"/>
      <c r="G359" s="10"/>
      <c r="H359" s="23">
        <v>0</v>
      </c>
      <c r="I359" s="28"/>
      <c r="J359" s="39">
        <f>SUM(J360:J362)</f>
        <v>14.29</v>
      </c>
    </row>
    <row r="360" spans="1:10" ht="33.75">
      <c r="A360" s="11"/>
      <c r="B360" s="16"/>
      <c r="C360" s="17" t="s">
        <v>2138</v>
      </c>
      <c r="D360" s="17" t="s">
        <v>692</v>
      </c>
      <c r="E360" s="17" t="s">
        <v>255</v>
      </c>
      <c r="F360" s="112" t="s">
        <v>104</v>
      </c>
      <c r="G360" s="16" t="s">
        <v>1435</v>
      </c>
      <c r="H360" s="23">
        <v>1</v>
      </c>
      <c r="I360" s="28">
        <v>14.29</v>
      </c>
      <c r="J360" s="28">
        <f t="shared" si="9"/>
        <v>14.29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28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1114.2</v>
      </c>
    </row>
    <row r="364" spans="1:10" s="2" customFormat="1" ht="22.5">
      <c r="A364" s="11"/>
      <c r="B364" s="12"/>
      <c r="C364" s="13" t="s">
        <v>890</v>
      </c>
      <c r="D364" s="14" t="s">
        <v>2139</v>
      </c>
      <c r="E364" s="14" t="s">
        <v>2140</v>
      </c>
      <c r="F364" s="15" t="s">
        <v>104</v>
      </c>
      <c r="G364" s="15" t="s">
        <v>1435</v>
      </c>
      <c r="H364" s="24">
        <v>45</v>
      </c>
      <c r="I364" s="28">
        <v>24.76</v>
      </c>
      <c r="J364" s="28">
        <f t="shared" si="9"/>
        <v>1114.2</v>
      </c>
    </row>
    <row r="365" spans="1:10" s="2" customFormat="1">
      <c r="A365" s="11"/>
      <c r="B365" s="12"/>
      <c r="C365" s="13"/>
      <c r="D365" s="14"/>
      <c r="E365" s="14"/>
      <c r="F365" s="15"/>
      <c r="G365" s="15"/>
      <c r="H365" s="24"/>
      <c r="I365" s="28"/>
      <c r="J365" s="28">
        <f t="shared" si="9"/>
        <v>0</v>
      </c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28"/>
      <c r="J366" s="28">
        <f t="shared" si="9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SUM(J368)</f>
        <v>14.29</v>
      </c>
    </row>
    <row r="368" spans="1:10" ht="31.5" customHeight="1">
      <c r="A368" s="9"/>
      <c r="B368" s="10"/>
      <c r="C368" s="111" t="s">
        <v>890</v>
      </c>
      <c r="D368" s="111" t="s">
        <v>1864</v>
      </c>
      <c r="E368" s="17" t="s">
        <v>255</v>
      </c>
      <c r="F368" s="112" t="s">
        <v>104</v>
      </c>
      <c r="G368" s="16" t="s">
        <v>1435</v>
      </c>
      <c r="H368" s="23">
        <v>1</v>
      </c>
      <c r="I368" s="28">
        <v>14.29</v>
      </c>
      <c r="J368" s="39">
        <f>H368*I368</f>
        <v>14.29</v>
      </c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10"/>
      <c r="G371" s="10"/>
      <c r="H371" s="23">
        <v>0</v>
      </c>
      <c r="I371" s="28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28"/>
      <c r="J374" s="28">
        <f t="shared" si="9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10"/>
      <c r="G375" s="10"/>
      <c r="H375" s="23">
        <v>0</v>
      </c>
      <c r="I375" s="28"/>
      <c r="J375" s="39">
        <f>SUM(J376)</f>
        <v>557.1</v>
      </c>
    </row>
    <row r="376" spans="1:10" ht="21.75" customHeight="1">
      <c r="A376" s="9"/>
      <c r="B376" s="10"/>
      <c r="C376" s="111" t="s">
        <v>2141</v>
      </c>
      <c r="D376" s="10"/>
      <c r="E376" s="111" t="s">
        <v>2142</v>
      </c>
      <c r="F376" s="112" t="s">
        <v>104</v>
      </c>
      <c r="G376" s="16" t="s">
        <v>1435</v>
      </c>
      <c r="H376" s="23">
        <v>45</v>
      </c>
      <c r="I376" s="28">
        <v>12.38</v>
      </c>
      <c r="J376" s="39">
        <f>H376*I376</f>
        <v>557.1</v>
      </c>
    </row>
    <row r="377" spans="1:10" ht="10.9" customHeight="1">
      <c r="A377" s="9"/>
      <c r="B377" s="10"/>
      <c r="C377" s="9"/>
      <c r="D377" s="10"/>
      <c r="E377" s="10"/>
      <c r="F377" s="10"/>
      <c r="G377" s="10"/>
      <c r="H377" s="23"/>
      <c r="I377" s="28"/>
      <c r="J377" s="39"/>
    </row>
    <row r="378" spans="1:10" s="2" customFormat="1">
      <c r="A378" s="11"/>
      <c r="B378" s="12"/>
      <c r="C378" s="13"/>
      <c r="D378" s="14"/>
      <c r="E378" s="14"/>
      <c r="F378" s="15"/>
      <c r="G378" s="15"/>
      <c r="H378" s="24"/>
      <c r="I378" s="28"/>
      <c r="J378" s="28">
        <f t="shared" si="9"/>
        <v>0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298.8</v>
      </c>
    </row>
    <row r="380" spans="1:10" s="2" customFormat="1">
      <c r="A380" s="11"/>
      <c r="B380" s="12"/>
      <c r="C380" s="13" t="s">
        <v>1069</v>
      </c>
      <c r="D380" s="14" t="s">
        <v>989</v>
      </c>
      <c r="E380" s="14" t="s">
        <v>17</v>
      </c>
      <c r="F380" s="15" t="s">
        <v>104</v>
      </c>
      <c r="G380" s="15" t="s">
        <v>2131</v>
      </c>
      <c r="H380" s="24">
        <v>36</v>
      </c>
      <c r="I380" s="28">
        <v>8.3000000000000007</v>
      </c>
      <c r="J380" s="28">
        <f t="shared" si="9"/>
        <v>298.8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9"/>
        <v>0</v>
      </c>
    </row>
    <row r="383" spans="1:10" ht="24.95" customHeight="1">
      <c r="A383" s="45" t="s">
        <v>83</v>
      </c>
      <c r="B383" s="10"/>
      <c r="C383" s="9" t="s">
        <v>70</v>
      </c>
      <c r="D383" s="10"/>
      <c r="E383" s="10"/>
      <c r="F383" s="10"/>
      <c r="G383" s="10"/>
      <c r="H383" s="23">
        <v>0</v>
      </c>
      <c r="I383" s="28"/>
      <c r="J383" s="39">
        <f>SUM(J384:J386)</f>
        <v>0</v>
      </c>
    </row>
    <row r="384" spans="1:10">
      <c r="A384" s="11"/>
      <c r="B384" s="16"/>
      <c r="C384" s="17"/>
      <c r="D384" s="17"/>
      <c r="E384" s="17"/>
      <c r="F384" s="16"/>
      <c r="G384" s="16"/>
      <c r="H384" s="23"/>
      <c r="I384" s="28"/>
      <c r="J384" s="28">
        <f t="shared" si="9"/>
        <v>0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/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0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28"/>
      <c r="J426" s="28">
        <f t="shared" ref="J426:J488" si="11">H426*I426</f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1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660.44999999999993</v>
      </c>
    </row>
    <row r="430" spans="1:10" s="2" customFormat="1">
      <c r="A430" s="11"/>
      <c r="B430" s="12"/>
      <c r="C430" s="13" t="s">
        <v>739</v>
      </c>
      <c r="D430" s="14" t="s">
        <v>2143</v>
      </c>
      <c r="E430" s="14" t="s">
        <v>17</v>
      </c>
      <c r="F430" s="15" t="s">
        <v>39</v>
      </c>
      <c r="G430" s="15" t="s">
        <v>857</v>
      </c>
      <c r="H430" s="24">
        <v>51</v>
      </c>
      <c r="I430" s="28">
        <v>12.95</v>
      </c>
      <c r="J430" s="28">
        <f t="shared" si="11"/>
        <v>660.44999999999993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28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>
        <v>0</v>
      </c>
      <c r="I437" s="28"/>
      <c r="J437" s="39">
        <f>SUM(J438:J440)</f>
        <v>631.38</v>
      </c>
    </row>
    <row r="438" spans="1:10" s="2" customFormat="1">
      <c r="A438" s="11"/>
      <c r="B438" s="12"/>
      <c r="C438" s="13" t="s">
        <v>2144</v>
      </c>
      <c r="D438" s="14" t="s">
        <v>2145</v>
      </c>
      <c r="E438" s="14" t="s">
        <v>17</v>
      </c>
      <c r="F438" s="15" t="s">
        <v>39</v>
      </c>
      <c r="G438" s="15" t="s">
        <v>857</v>
      </c>
      <c r="H438" s="24">
        <v>51</v>
      </c>
      <c r="I438" s="28">
        <v>12.38</v>
      </c>
      <c r="J438" s="28">
        <f t="shared" si="11"/>
        <v>631.38</v>
      </c>
    </row>
    <row r="439" spans="1:10" s="2" customFormat="1">
      <c r="A439" s="11"/>
      <c r="B439" s="12"/>
      <c r="C439" s="13"/>
      <c r="D439" s="14"/>
      <c r="E439" s="14"/>
      <c r="F439" s="15"/>
      <c r="G439" s="15"/>
      <c r="H439" s="24"/>
      <c r="I439" s="28"/>
      <c r="J439" s="28">
        <f t="shared" si="11"/>
        <v>0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1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10"/>
      <c r="G441" s="10"/>
      <c r="H441" s="23">
        <v>0</v>
      </c>
      <c r="I441" s="28"/>
      <c r="J441" s="39">
        <f>SUM(J442:J444)</f>
        <v>0</v>
      </c>
    </row>
    <row r="442" spans="1:10">
      <c r="A442" s="11"/>
      <c r="B442" s="16"/>
      <c r="C442" s="17"/>
      <c r="D442" s="17"/>
      <c r="E442" s="17"/>
      <c r="F442" s="16"/>
      <c r="G442" s="16"/>
      <c r="H442" s="23"/>
      <c r="I442" s="28"/>
      <c r="J442" s="28">
        <f t="shared" si="11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1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1"/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0</v>
      </c>
    </row>
    <row r="450" spans="1:10" s="2" customFormat="1">
      <c r="A450" s="11"/>
      <c r="B450" s="12"/>
      <c r="C450" s="13"/>
      <c r="D450" s="14"/>
      <c r="E450" s="14"/>
      <c r="F450" s="15"/>
      <c r="G450" s="15"/>
      <c r="H450" s="24"/>
      <c r="I450" s="28"/>
      <c r="J450" s="28">
        <f t="shared" si="11"/>
        <v>0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28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534.48</v>
      </c>
    </row>
    <row r="470" spans="1:10" s="2" customFormat="1">
      <c r="A470" s="11"/>
      <c r="B470" s="12"/>
      <c r="C470" s="13" t="s">
        <v>2146</v>
      </c>
      <c r="D470" s="14" t="s">
        <v>749</v>
      </c>
      <c r="E470" s="14" t="s">
        <v>1968</v>
      </c>
      <c r="F470" s="15" t="s">
        <v>39</v>
      </c>
      <c r="G470" s="15" t="s">
        <v>1435</v>
      </c>
      <c r="H470" s="24">
        <v>51</v>
      </c>
      <c r="I470" s="28">
        <v>10.48</v>
      </c>
      <c r="J470" s="28">
        <f t="shared" si="11"/>
        <v>534.48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582.92999999999995</v>
      </c>
    </row>
    <row r="478" spans="1:10" s="2" customFormat="1" ht="22.5">
      <c r="A478" s="11"/>
      <c r="B478" s="12"/>
      <c r="C478" s="13" t="s">
        <v>621</v>
      </c>
      <c r="D478" s="14" t="s">
        <v>453</v>
      </c>
      <c r="E478" s="14" t="s">
        <v>17</v>
      </c>
      <c r="F478" s="15" t="s">
        <v>39</v>
      </c>
      <c r="G478" s="15" t="s">
        <v>882</v>
      </c>
      <c r="H478" s="24">
        <v>51</v>
      </c>
      <c r="I478" s="28">
        <v>11.43</v>
      </c>
      <c r="J478" s="28">
        <f t="shared" si="11"/>
        <v>582.92999999999995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28"/>
      <c r="J479" s="28">
        <f t="shared" si="11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0</v>
      </c>
    </row>
    <row r="482" spans="1:10">
      <c r="A482" s="11"/>
      <c r="B482" s="16"/>
      <c r="C482" s="17"/>
      <c r="D482" s="17"/>
      <c r="E482" s="17"/>
      <c r="F482" s="16"/>
      <c r="G482" s="16"/>
      <c r="H482" s="23"/>
      <c r="I482" s="28"/>
      <c r="J482" s="28">
        <f t="shared" si="11"/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>
        <f>SUM(J486:J488)</f>
        <v>2263.38</v>
      </c>
    </row>
    <row r="486" spans="1:10" s="2" customFormat="1">
      <c r="A486" s="11"/>
      <c r="B486" s="12"/>
      <c r="C486" s="13" t="s">
        <v>1082</v>
      </c>
      <c r="D486" s="14" t="s">
        <v>2147</v>
      </c>
      <c r="E486" s="14" t="s">
        <v>17</v>
      </c>
      <c r="F486" s="15" t="s">
        <v>39</v>
      </c>
      <c r="G486" s="15" t="s">
        <v>857</v>
      </c>
      <c r="H486" s="24">
        <v>51</v>
      </c>
      <c r="I486" s="28">
        <v>12.95</v>
      </c>
      <c r="J486" s="28">
        <f t="shared" si="11"/>
        <v>660.44999999999993</v>
      </c>
    </row>
    <row r="487" spans="1:10" s="2" customFormat="1">
      <c r="A487" s="11"/>
      <c r="B487" s="12"/>
      <c r="C487" s="13" t="s">
        <v>1027</v>
      </c>
      <c r="D487" s="14"/>
      <c r="E487" s="14" t="s">
        <v>459</v>
      </c>
      <c r="F487" s="15" t="s">
        <v>39</v>
      </c>
      <c r="G487" s="15" t="s">
        <v>857</v>
      </c>
      <c r="H487" s="24">
        <v>51</v>
      </c>
      <c r="I487" s="28">
        <v>31.43</v>
      </c>
      <c r="J487" s="28">
        <f t="shared" si="11"/>
        <v>1602.93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28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10"/>
      <c r="G489" s="10"/>
      <c r="H489" s="23">
        <v>0</v>
      </c>
      <c r="I489" s="28"/>
      <c r="J489" s="39">
        <f>SUM(J490:J492)</f>
        <v>0</v>
      </c>
    </row>
    <row r="490" spans="1:10">
      <c r="A490" s="11"/>
      <c r="B490" s="16"/>
      <c r="C490" s="17"/>
      <c r="D490" s="17"/>
      <c r="E490" s="17"/>
      <c r="F490" s="16"/>
      <c r="G490" s="16"/>
      <c r="H490" s="23"/>
      <c r="I490" s="28"/>
      <c r="J490" s="28">
        <f t="shared" ref="J490:J520" si="12">H490*I490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>
        <f>SUM(J494:J496)</f>
        <v>534.48</v>
      </c>
    </row>
    <row r="494" spans="1:10" s="2" customFormat="1">
      <c r="A494" s="11"/>
      <c r="B494" s="12"/>
      <c r="C494" s="13" t="s">
        <v>2148</v>
      </c>
      <c r="D494" s="14" t="s">
        <v>2149</v>
      </c>
      <c r="E494" s="14" t="s">
        <v>17</v>
      </c>
      <c r="F494" s="15" t="s">
        <v>39</v>
      </c>
      <c r="G494" s="15" t="s">
        <v>2150</v>
      </c>
      <c r="H494" s="24">
        <v>51</v>
      </c>
      <c r="I494" s="28">
        <v>10.48</v>
      </c>
      <c r="J494" s="28">
        <f t="shared" si="12"/>
        <v>534.48</v>
      </c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28"/>
      <c r="J495" s="28">
        <f t="shared" si="12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SUM(J500)</f>
        <v>0</v>
      </c>
    </row>
    <row r="498" spans="1:10" ht="10.15" customHeight="1">
      <c r="A498" s="45"/>
      <c r="B498" s="10"/>
      <c r="C498" s="9"/>
      <c r="D498" s="10"/>
      <c r="E498" s="10"/>
      <c r="F498" s="10"/>
      <c r="G498" s="10"/>
      <c r="H498" s="23"/>
      <c r="I498" s="28"/>
      <c r="J498" s="39"/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2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SUM(J506)</f>
        <v>679.83</v>
      </c>
    </row>
    <row r="506" spans="1:10" ht="22.5" customHeight="1">
      <c r="A506" s="45"/>
      <c r="B506" s="10"/>
      <c r="C506" s="110" t="s">
        <v>460</v>
      </c>
      <c r="D506" s="111"/>
      <c r="E506" s="111" t="s">
        <v>2151</v>
      </c>
      <c r="F506" s="112" t="s">
        <v>39</v>
      </c>
      <c r="G506" s="16" t="s">
        <v>1435</v>
      </c>
      <c r="H506" s="23">
        <v>51</v>
      </c>
      <c r="I506" s="28">
        <v>13.33</v>
      </c>
      <c r="J506" s="39">
        <f>H506*I506</f>
        <v>679.83</v>
      </c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2"/>
        <v>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0</v>
      </c>
    </row>
    <row r="510" spans="1:10" s="2" customFormat="1">
      <c r="A510" s="11"/>
      <c r="B510" s="12"/>
      <c r="C510" s="13"/>
      <c r="D510" s="14"/>
      <c r="E510" s="14"/>
      <c r="F510" s="15"/>
      <c r="G510" s="15"/>
      <c r="H510" s="24"/>
      <c r="I510" s="28"/>
      <c r="J510" s="28">
        <f t="shared" si="12"/>
        <v>0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1360.17</v>
      </c>
    </row>
    <row r="514" spans="1:10" s="2" customFormat="1" ht="22.5">
      <c r="A514" s="11"/>
      <c r="B514" s="12"/>
      <c r="C514" s="13" t="s">
        <v>2152</v>
      </c>
      <c r="D514" s="14" t="s">
        <v>463</v>
      </c>
      <c r="E514" s="14" t="s">
        <v>2153</v>
      </c>
      <c r="F514" s="15" t="s">
        <v>39</v>
      </c>
      <c r="G514" s="15" t="s">
        <v>857</v>
      </c>
      <c r="H514" s="24">
        <v>51</v>
      </c>
      <c r="I514" s="28">
        <v>26.67</v>
      </c>
      <c r="J514" s="28">
        <f t="shared" si="12"/>
        <v>1360.17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87</v>
      </c>
      <c r="D521" s="10"/>
      <c r="E521" s="10"/>
      <c r="F521" s="10"/>
      <c r="G521" s="10"/>
      <c r="H521" s="23">
        <v>0</v>
      </c>
      <c r="I521" s="28"/>
      <c r="J521" s="39">
        <f>SUM(J522:J524)</f>
        <v>0</v>
      </c>
    </row>
    <row r="522" spans="1:10" s="2" customFormat="1">
      <c r="A522" s="11"/>
      <c r="B522" s="12"/>
      <c r="C522" s="13"/>
      <c r="D522" s="14"/>
      <c r="E522" s="14"/>
      <c r="F522" s="15"/>
      <c r="G522" s="15"/>
      <c r="H522" s="24"/>
      <c r="I522" s="28"/>
      <c r="J522" s="28">
        <f t="shared" ref="J522:J556" si="13">H522*I522</f>
        <v>0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3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3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10"/>
      <c r="G525" s="10"/>
      <c r="H525" s="23">
        <v>0</v>
      </c>
      <c r="I525" s="28"/>
      <c r="J525" s="39">
        <f>SUM(J526:J528)</f>
        <v>315.40000000000003</v>
      </c>
    </row>
    <row r="526" spans="1:10" s="2" customFormat="1">
      <c r="A526" s="11"/>
      <c r="B526" s="12"/>
      <c r="C526" s="13" t="s">
        <v>2154</v>
      </c>
      <c r="D526" s="14" t="s">
        <v>632</v>
      </c>
      <c r="E526" s="14" t="s">
        <v>17</v>
      </c>
      <c r="F526" s="15" t="s">
        <v>39</v>
      </c>
      <c r="G526" s="15" t="s">
        <v>1720</v>
      </c>
      <c r="H526" s="24">
        <v>38</v>
      </c>
      <c r="I526" s="28">
        <v>8.3000000000000007</v>
      </c>
      <c r="J526" s="28">
        <f t="shared" si="13"/>
        <v>315.40000000000003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3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10"/>
      <c r="G529" s="10"/>
      <c r="H529" s="23">
        <v>0</v>
      </c>
      <c r="I529" s="28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28"/>
      <c r="J530" s="28">
        <f t="shared" si="13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3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3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28"/>
      <c r="J536" s="28">
        <f t="shared" si="13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28"/>
      <c r="J538" s="28">
        <f t="shared" si="13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28"/>
      <c r="J542" s="28">
        <f t="shared" si="13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3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3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28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3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10"/>
      <c r="G549" s="10"/>
      <c r="H549" s="23">
        <v>0</v>
      </c>
      <c r="I549" s="28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10"/>
      <c r="G550" s="10"/>
      <c r="H550" s="23"/>
      <c r="I550" s="28"/>
      <c r="J550" s="39"/>
    </row>
    <row r="551" spans="1:10" ht="10.9" customHeight="1">
      <c r="A551" s="45"/>
      <c r="B551" s="10"/>
      <c r="C551" s="9"/>
      <c r="D551" s="10"/>
      <c r="E551" s="10"/>
      <c r="F551" s="10"/>
      <c r="G551" s="10"/>
      <c r="H551" s="23"/>
      <c r="I551" s="28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28"/>
      <c r="J552" s="28">
        <f t="shared" si="13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10"/>
      <c r="G553" s="10"/>
      <c r="H553" s="23">
        <v>0</v>
      </c>
      <c r="I553" s="28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3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ref="J558:J578" si="14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4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4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10"/>
      <c r="G561" s="10"/>
      <c r="H561" s="23">
        <v>0</v>
      </c>
      <c r="I561" s="28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28"/>
      <c r="J564" s="28">
        <f t="shared" si="14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38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42"/>
      <c r="G566" s="42"/>
      <c r="H566" s="43"/>
      <c r="I566" s="44"/>
      <c r="J566" s="28"/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10"/>
      <c r="G567" s="10"/>
      <c r="H567" s="23">
        <v>0</v>
      </c>
      <c r="I567" s="28"/>
      <c r="J567" s="28">
        <f>SUM(J568:J570)</f>
        <v>0</v>
      </c>
    </row>
    <row r="568" spans="1:10" s="2" customFormat="1">
      <c r="A568" s="11"/>
      <c r="B568" s="12"/>
      <c r="C568" s="13"/>
      <c r="D568" s="14"/>
      <c r="E568" s="14"/>
      <c r="F568" s="15"/>
      <c r="G568" s="15"/>
      <c r="H568" s="24"/>
      <c r="I568" s="28"/>
      <c r="J568" s="28">
        <f t="shared" si="14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4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10"/>
      <c r="G571" s="10"/>
      <c r="H571" s="23">
        <v>0</v>
      </c>
      <c r="I571" s="28"/>
      <c r="J571" s="28">
        <f>SUM(J572:J574)</f>
        <v>841.75</v>
      </c>
    </row>
    <row r="572" spans="1:10" s="2" customFormat="1">
      <c r="A572" s="11"/>
      <c r="B572" s="12"/>
      <c r="C572" s="13" t="s">
        <v>918</v>
      </c>
      <c r="D572" s="14" t="s">
        <v>668</v>
      </c>
      <c r="E572" s="14" t="s">
        <v>180</v>
      </c>
      <c r="F572" s="15" t="s">
        <v>41</v>
      </c>
      <c r="G572" s="15" t="s">
        <v>857</v>
      </c>
      <c r="H572" s="24">
        <v>65</v>
      </c>
      <c r="I572" s="28">
        <v>12.95</v>
      </c>
      <c r="J572" s="28">
        <f t="shared" si="14"/>
        <v>841.75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10"/>
      <c r="G575" s="10"/>
      <c r="H575" s="23">
        <v>0</v>
      </c>
      <c r="I575" s="28"/>
      <c r="J575" s="28">
        <f>SUM(J576:J578)</f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28"/>
      <c r="J580" s="28">
        <f t="shared" ref="J580:J622" si="15">H580*I580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si="15"/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5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10"/>
      <c r="G583" s="10"/>
      <c r="H583" s="23">
        <v>0</v>
      </c>
      <c r="I583" s="28"/>
      <c r="J583" s="28">
        <f>SUM(J584:J586)</f>
        <v>806.61</v>
      </c>
    </row>
    <row r="584" spans="1:10" s="2" customFormat="1">
      <c r="A584" s="11"/>
      <c r="B584" s="12"/>
      <c r="C584" s="13" t="s">
        <v>2155</v>
      </c>
      <c r="D584" s="14" t="s">
        <v>2156</v>
      </c>
      <c r="E584" s="14" t="s">
        <v>180</v>
      </c>
      <c r="F584" s="15" t="s">
        <v>41</v>
      </c>
      <c r="G584" s="15" t="s">
        <v>857</v>
      </c>
      <c r="H584" s="24">
        <v>64</v>
      </c>
      <c r="I584" s="28">
        <v>12.38</v>
      </c>
      <c r="J584" s="28">
        <f t="shared" si="15"/>
        <v>792.32</v>
      </c>
    </row>
    <row r="585" spans="1:10" s="2" customFormat="1" ht="33.75">
      <c r="A585" s="11"/>
      <c r="B585" s="12"/>
      <c r="C585" s="13" t="s">
        <v>2155</v>
      </c>
      <c r="D585" s="14" t="s">
        <v>2157</v>
      </c>
      <c r="E585" s="14" t="s">
        <v>190</v>
      </c>
      <c r="F585" s="15" t="s">
        <v>41</v>
      </c>
      <c r="G585" s="15" t="s">
        <v>1435</v>
      </c>
      <c r="H585" s="24">
        <v>1</v>
      </c>
      <c r="I585" s="28">
        <v>14.29</v>
      </c>
      <c r="J585" s="28">
        <f t="shared" si="15"/>
        <v>14.29</v>
      </c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28"/>
      <c r="J586" s="28">
        <f t="shared" si="15"/>
        <v>0</v>
      </c>
    </row>
    <row r="587" spans="1:10" ht="24.95" customHeight="1">
      <c r="A587" s="45" t="s">
        <v>41</v>
      </c>
      <c r="B587" s="10"/>
      <c r="C587" s="9" t="s">
        <v>256</v>
      </c>
      <c r="D587" s="10"/>
      <c r="E587" s="10"/>
      <c r="F587" s="10"/>
      <c r="G587" s="10"/>
      <c r="H587" s="23">
        <v>0</v>
      </c>
      <c r="I587" s="28"/>
      <c r="J587" s="28">
        <f>SUM(J588:J590)</f>
        <v>0</v>
      </c>
    </row>
    <row r="588" spans="1:10">
      <c r="A588" s="11"/>
      <c r="B588" s="16"/>
      <c r="C588" s="17"/>
      <c r="D588" s="17"/>
      <c r="E588" s="17"/>
      <c r="F588" s="16"/>
      <c r="G588" s="16"/>
      <c r="H588" s="23"/>
      <c r="I588" s="28"/>
      <c r="J588" s="28">
        <f t="shared" si="15"/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5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5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10"/>
      <c r="G595" s="10"/>
      <c r="H595" s="23">
        <v>0</v>
      </c>
      <c r="I595" s="28"/>
      <c r="J595" s="28">
        <f>SUM(J596:J598)</f>
        <v>247.60000000000002</v>
      </c>
    </row>
    <row r="596" spans="1:10" s="2" customFormat="1" ht="22.5">
      <c r="A596" s="11"/>
      <c r="B596" s="12"/>
      <c r="C596" s="13" t="s">
        <v>2158</v>
      </c>
      <c r="D596" s="14" t="s">
        <v>1267</v>
      </c>
      <c r="E596" s="14" t="s">
        <v>180</v>
      </c>
      <c r="F596" s="15" t="s">
        <v>41</v>
      </c>
      <c r="G596" s="15" t="s">
        <v>857</v>
      </c>
      <c r="H596" s="24">
        <v>20</v>
      </c>
      <c r="I596" s="28">
        <v>12.38</v>
      </c>
      <c r="J596" s="28">
        <f t="shared" si="15"/>
        <v>247.60000000000002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28"/>
      <c r="J597" s="28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5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10"/>
      <c r="G599" s="10"/>
      <c r="H599" s="23">
        <v>0</v>
      </c>
      <c r="I599" s="28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28"/>
      <c r="J600" s="28">
        <f t="shared" si="15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5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5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28"/>
      <c r="J612" s="28">
        <f t="shared" si="15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5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10"/>
      <c r="G615" s="10"/>
      <c r="H615" s="23">
        <v>0</v>
      </c>
      <c r="I615" s="28"/>
      <c r="J615" s="28">
        <f>SUM(J616:J618)</f>
        <v>681.2</v>
      </c>
    </row>
    <row r="616" spans="1:10" s="2" customFormat="1">
      <c r="A616" s="11"/>
      <c r="B616" s="12"/>
      <c r="C616" s="13" t="s">
        <v>2159</v>
      </c>
      <c r="D616" s="14" t="s">
        <v>749</v>
      </c>
      <c r="E616" s="14" t="s">
        <v>1968</v>
      </c>
      <c r="F616" s="15" t="s">
        <v>41</v>
      </c>
      <c r="G616" s="15" t="s">
        <v>1435</v>
      </c>
      <c r="H616" s="24">
        <v>65</v>
      </c>
      <c r="I616" s="28">
        <v>10.48</v>
      </c>
      <c r="J616" s="28">
        <f t="shared" si="15"/>
        <v>681.2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10"/>
      <c r="G619" s="10"/>
      <c r="H619" s="23">
        <v>0</v>
      </c>
      <c r="I619" s="28"/>
      <c r="J619" s="28">
        <f>SUM(J620:J622)</f>
        <v>28.58</v>
      </c>
    </row>
    <row r="620" spans="1:10" ht="33.75">
      <c r="A620" s="11"/>
      <c r="B620" s="16"/>
      <c r="C620" s="17" t="s">
        <v>2159</v>
      </c>
      <c r="D620" s="17" t="s">
        <v>202</v>
      </c>
      <c r="E620" s="17" t="s">
        <v>255</v>
      </c>
      <c r="F620" s="16">
        <v>6</v>
      </c>
      <c r="G620" s="16" t="s">
        <v>857</v>
      </c>
      <c r="H620" s="23">
        <v>2</v>
      </c>
      <c r="I620" s="28">
        <v>14.29</v>
      </c>
      <c r="J620" s="28">
        <f t="shared" si="15"/>
        <v>28.58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28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>
        <f t="shared" si="15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10"/>
      <c r="G623" s="10"/>
      <c r="H623" s="23">
        <v>0</v>
      </c>
      <c r="I623" s="28"/>
      <c r="J623" s="28">
        <f>SUM(J624:J626)</f>
        <v>1523.84</v>
      </c>
    </row>
    <row r="624" spans="1:10" s="2" customFormat="1" ht="33.75">
      <c r="A624" s="11"/>
      <c r="B624" s="12"/>
      <c r="C624" s="13" t="s">
        <v>2160</v>
      </c>
      <c r="D624" s="14" t="s">
        <v>2161</v>
      </c>
      <c r="E624" s="14" t="s">
        <v>2162</v>
      </c>
      <c r="F624" s="15" t="s">
        <v>41</v>
      </c>
      <c r="G624" s="15" t="s">
        <v>1529</v>
      </c>
      <c r="H624" s="24">
        <v>64</v>
      </c>
      <c r="I624" s="28">
        <v>23.81</v>
      </c>
      <c r="J624" s="28">
        <f t="shared" ref="J624:J666" si="16">H624*I624</f>
        <v>1523.84</v>
      </c>
    </row>
    <row r="625" spans="1:10" s="2" customFormat="1">
      <c r="A625" s="11"/>
      <c r="B625" s="12"/>
      <c r="C625" s="13"/>
      <c r="D625" s="14"/>
      <c r="E625" s="14"/>
      <c r="F625" s="15"/>
      <c r="G625" s="15"/>
      <c r="H625" s="24"/>
      <c r="I625" s="28"/>
      <c r="J625" s="28">
        <f t="shared" si="16"/>
        <v>0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si="16"/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10"/>
      <c r="G627" s="10"/>
      <c r="H627" s="23">
        <v>0</v>
      </c>
      <c r="I627" s="28"/>
      <c r="J627" s="28">
        <f>SUM(J628:J630)</f>
        <v>0</v>
      </c>
    </row>
    <row r="628" spans="1:10">
      <c r="A628" s="11"/>
      <c r="B628" s="16"/>
      <c r="C628" s="17"/>
      <c r="D628" s="17"/>
      <c r="E628" s="17"/>
      <c r="F628" s="16"/>
      <c r="G628" s="16"/>
      <c r="H628" s="23"/>
      <c r="I628" s="28"/>
      <c r="J628" s="28">
        <f t="shared" si="16"/>
        <v>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6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10"/>
      <c r="G631" s="10"/>
      <c r="H631" s="23">
        <v>0</v>
      </c>
      <c r="I631" s="28"/>
      <c r="J631" s="28">
        <f>SUM(J632:J634)</f>
        <v>828.8</v>
      </c>
    </row>
    <row r="632" spans="1:10" s="2" customFormat="1">
      <c r="A632" s="11"/>
      <c r="B632" s="12"/>
      <c r="C632" s="13" t="s">
        <v>1105</v>
      </c>
      <c r="D632" s="14" t="s">
        <v>642</v>
      </c>
      <c r="E632" s="14" t="s">
        <v>17</v>
      </c>
      <c r="F632" s="15" t="s">
        <v>41</v>
      </c>
      <c r="G632" s="15" t="s">
        <v>857</v>
      </c>
      <c r="H632" s="24">
        <v>64</v>
      </c>
      <c r="I632" s="28">
        <v>12.95</v>
      </c>
      <c r="J632" s="28">
        <f t="shared" si="16"/>
        <v>828.8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6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10"/>
      <c r="G635" s="10"/>
      <c r="H635" s="23">
        <v>0</v>
      </c>
      <c r="I635" s="28"/>
      <c r="J635" s="28">
        <f>SUM(J636:J638)</f>
        <v>14.29</v>
      </c>
    </row>
    <row r="636" spans="1:10" ht="33.75">
      <c r="A636" s="11"/>
      <c r="B636" s="16"/>
      <c r="C636" s="17" t="s">
        <v>1105</v>
      </c>
      <c r="D636" s="17" t="s">
        <v>799</v>
      </c>
      <c r="E636" s="17" t="s">
        <v>255</v>
      </c>
      <c r="F636" s="16">
        <v>6</v>
      </c>
      <c r="G636" s="16" t="s">
        <v>857</v>
      </c>
      <c r="H636" s="23">
        <v>1</v>
      </c>
      <c r="I636" s="28">
        <v>14.29</v>
      </c>
      <c r="J636" s="28">
        <f t="shared" si="16"/>
        <v>14.29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28"/>
      <c r="J637" s="28"/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>
        <f t="shared" si="16"/>
        <v>0</v>
      </c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10"/>
      <c r="G639" s="10"/>
      <c r="H639" s="23">
        <v>0</v>
      </c>
      <c r="I639" s="28"/>
      <c r="J639" s="28">
        <f>SUM(J640:J642)</f>
        <v>681.2</v>
      </c>
    </row>
    <row r="640" spans="1:10" s="2" customFormat="1">
      <c r="A640" s="11"/>
      <c r="B640" s="12"/>
      <c r="C640" s="13" t="s">
        <v>2163</v>
      </c>
      <c r="D640" s="14" t="s">
        <v>2149</v>
      </c>
      <c r="E640" s="14" t="s">
        <v>17</v>
      </c>
      <c r="F640" s="15" t="s">
        <v>41</v>
      </c>
      <c r="G640" s="15" t="s">
        <v>1529</v>
      </c>
      <c r="H640" s="24">
        <v>65</v>
      </c>
      <c r="I640" s="28">
        <v>10.48</v>
      </c>
      <c r="J640" s="28">
        <f t="shared" si="16"/>
        <v>681.2</v>
      </c>
    </row>
    <row r="641" spans="1:10" s="2" customFormat="1">
      <c r="A641" s="11"/>
      <c r="B641" s="12"/>
      <c r="C641" s="13"/>
      <c r="D641" s="14"/>
      <c r="E641" s="14"/>
      <c r="F641" s="15"/>
      <c r="G641" s="15"/>
      <c r="H641" s="24"/>
      <c r="I641" s="28"/>
      <c r="J641" s="28">
        <f t="shared" si="16"/>
        <v>0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28"/>
      <c r="J642" s="28">
        <f t="shared" si="16"/>
        <v>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10"/>
      <c r="G643" s="10"/>
      <c r="H643" s="23">
        <v>0</v>
      </c>
      <c r="I643" s="28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10"/>
      <c r="G644" s="10"/>
      <c r="H644" s="23"/>
      <c r="I644" s="28"/>
      <c r="J644" s="28"/>
    </row>
    <row r="645" spans="1:10" ht="10.15" customHeight="1">
      <c r="A645" s="45"/>
      <c r="B645" s="10"/>
      <c r="C645" s="9"/>
      <c r="D645" s="10"/>
      <c r="E645" s="10"/>
      <c r="F645" s="10"/>
      <c r="G645" s="10"/>
      <c r="H645" s="23"/>
      <c r="I645" s="28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6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10"/>
      <c r="G647" s="10"/>
      <c r="H647" s="23">
        <v>0</v>
      </c>
      <c r="I647" s="28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28"/>
      <c r="J648" s="28">
        <f t="shared" si="16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6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10"/>
      <c r="G651" s="10"/>
      <c r="H651" s="23">
        <v>0</v>
      </c>
      <c r="I651" s="28"/>
      <c r="J651" s="28">
        <f>SUM(J652:J654)</f>
        <v>866.45</v>
      </c>
    </row>
    <row r="652" spans="1:10" s="2" customFormat="1" ht="22.5">
      <c r="A652" s="11"/>
      <c r="B652" s="12"/>
      <c r="C652" s="13" t="s">
        <v>460</v>
      </c>
      <c r="D652" s="14"/>
      <c r="E652" s="14" t="s">
        <v>2151</v>
      </c>
      <c r="F652" s="15" t="s">
        <v>41</v>
      </c>
      <c r="G652" s="15" t="s">
        <v>1435</v>
      </c>
      <c r="H652" s="24">
        <v>65</v>
      </c>
      <c r="I652" s="28">
        <v>13.33</v>
      </c>
      <c r="J652" s="28">
        <f t="shared" si="16"/>
        <v>866.45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10"/>
      <c r="G655" s="10"/>
      <c r="H655" s="23">
        <v>0</v>
      </c>
      <c r="I655" s="28"/>
      <c r="J655" s="28">
        <f>SUM(J656:J658)</f>
        <v>1733.5500000000002</v>
      </c>
    </row>
    <row r="656" spans="1:10" s="2" customFormat="1" ht="45">
      <c r="A656" s="11"/>
      <c r="B656" s="12"/>
      <c r="C656" s="13" t="s">
        <v>645</v>
      </c>
      <c r="D656" s="14" t="s">
        <v>480</v>
      </c>
      <c r="E656" s="14" t="s">
        <v>2153</v>
      </c>
      <c r="F656" s="15" t="s">
        <v>41</v>
      </c>
      <c r="G656" s="15" t="s">
        <v>857</v>
      </c>
      <c r="H656" s="24">
        <v>65</v>
      </c>
      <c r="I656" s="28">
        <v>26.67</v>
      </c>
      <c r="J656" s="28">
        <f t="shared" si="16"/>
        <v>1733.5500000000002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6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10"/>
      <c r="G659" s="10"/>
      <c r="H659" s="23">
        <v>0</v>
      </c>
      <c r="I659" s="28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ht="24.95" customHeight="1">
      <c r="A663" s="45" t="s">
        <v>128</v>
      </c>
      <c r="B663" s="10"/>
      <c r="C663" s="9" t="s">
        <v>87</v>
      </c>
      <c r="D663" s="10"/>
      <c r="E663" s="10"/>
      <c r="F663" s="10"/>
      <c r="G663" s="10"/>
      <c r="H663" s="23">
        <v>0</v>
      </c>
      <c r="I663" s="28"/>
      <c r="J663" s="28">
        <f>SUM(J664:J666)</f>
        <v>0</v>
      </c>
    </row>
    <row r="664" spans="1:10">
      <c r="A664" s="11"/>
      <c r="B664" s="16"/>
      <c r="C664" s="17"/>
      <c r="D664" s="17"/>
      <c r="E664" s="17"/>
      <c r="F664" s="16"/>
      <c r="G664" s="16"/>
      <c r="H664" s="23"/>
      <c r="I664" s="28"/>
      <c r="J664" s="28">
        <f t="shared" si="16"/>
        <v>0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6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6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10"/>
      <c r="G667" s="10"/>
      <c r="H667" s="23">
        <v>0</v>
      </c>
      <c r="I667" s="28"/>
      <c r="J667" s="28">
        <f>SUM(J668:J670)</f>
        <v>468.18</v>
      </c>
    </row>
    <row r="668" spans="1:10" s="2" customFormat="1">
      <c r="A668" s="11"/>
      <c r="B668" s="12"/>
      <c r="C668" s="13" t="s">
        <v>649</v>
      </c>
      <c r="D668" s="14" t="s">
        <v>632</v>
      </c>
      <c r="E668" s="14" t="s">
        <v>180</v>
      </c>
      <c r="F668" s="15" t="s">
        <v>41</v>
      </c>
      <c r="G668" s="15" t="s">
        <v>1720</v>
      </c>
      <c r="H668" s="24">
        <v>51</v>
      </c>
      <c r="I668" s="28">
        <v>9.18</v>
      </c>
      <c r="J668" s="28">
        <f t="shared" ref="J668:J702" si="17">H668*I668</f>
        <v>468.18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si="17"/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10"/>
      <c r="G671" s="10"/>
      <c r="H671" s="23">
        <v>0</v>
      </c>
      <c r="I671" s="28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>
        <f t="shared" si="17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7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28"/>
      <c r="J676" s="28">
        <f t="shared" si="17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7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28"/>
      <c r="J680" s="28">
        <f t="shared" si="17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7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28"/>
      <c r="J684" s="28">
        <f t="shared" si="17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>
        <f t="shared" si="17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7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28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7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10"/>
      <c r="G691" s="10"/>
      <c r="H691" s="23">
        <v>0</v>
      </c>
      <c r="I691" s="28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10"/>
      <c r="G692" s="10"/>
      <c r="H692" s="23"/>
      <c r="I692" s="28"/>
      <c r="J692" s="28"/>
    </row>
    <row r="693" spans="1:10" ht="10.9" customHeight="1">
      <c r="A693" s="45"/>
      <c r="B693" s="10"/>
      <c r="C693" s="9"/>
      <c r="D693" s="10"/>
      <c r="E693" s="10"/>
      <c r="F693" s="10"/>
      <c r="G693" s="10"/>
      <c r="H693" s="23"/>
      <c r="I693" s="28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28"/>
      <c r="J694" s="28">
        <f t="shared" si="17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10"/>
      <c r="G695" s="10"/>
      <c r="H695" s="23">
        <v>0</v>
      </c>
      <c r="I695" s="28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28"/>
      <c r="J696" s="28">
        <f t="shared" si="17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28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7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7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7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28"/>
      <c r="J704" s="28">
        <f t="shared" ref="J704:J760" si="18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si="18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8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38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42"/>
      <c r="G708" s="42"/>
      <c r="H708" s="43"/>
      <c r="I708" s="44"/>
      <c r="J708" s="28"/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10"/>
      <c r="G709" s="10"/>
      <c r="H709" s="23">
        <v>0</v>
      </c>
      <c r="I709" s="28"/>
      <c r="J709" s="28">
        <f>SUM(J710:J712)</f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8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8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10"/>
      <c r="G713" s="10"/>
      <c r="H713" s="23">
        <v>0</v>
      </c>
      <c r="I713" s="28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10"/>
      <c r="G717" s="10"/>
      <c r="H717" s="23">
        <v>0</v>
      </c>
      <c r="I717" s="28"/>
      <c r="J717" s="28">
        <f>SUM(J718:J720)</f>
        <v>647.5</v>
      </c>
    </row>
    <row r="718" spans="1:10" s="2" customFormat="1">
      <c r="A718" s="11"/>
      <c r="B718" s="12"/>
      <c r="C718" s="13" t="s">
        <v>1116</v>
      </c>
      <c r="D718" s="14" t="s">
        <v>668</v>
      </c>
      <c r="E718" s="14" t="s">
        <v>17</v>
      </c>
      <c r="F718" s="15" t="s">
        <v>43</v>
      </c>
      <c r="G718" s="15" t="s">
        <v>857</v>
      </c>
      <c r="H718" s="24">
        <v>50</v>
      </c>
      <c r="I718" s="28">
        <v>12.95</v>
      </c>
      <c r="J718" s="28">
        <f t="shared" si="18"/>
        <v>647.5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28"/>
      <c r="J722" s="28">
        <f t="shared" si="18"/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8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10"/>
      <c r="G725" s="10"/>
      <c r="H725" s="23">
        <v>0</v>
      </c>
      <c r="I725" s="28"/>
      <c r="J725" s="28">
        <f>SUM(J726:J728)</f>
        <v>622.82000000000005</v>
      </c>
    </row>
    <row r="726" spans="1:10" s="2" customFormat="1">
      <c r="A726" s="11"/>
      <c r="B726" s="12"/>
      <c r="C726" s="13" t="s">
        <v>2164</v>
      </c>
      <c r="D726" s="14" t="s">
        <v>2165</v>
      </c>
      <c r="E726" s="14" t="s">
        <v>17</v>
      </c>
      <c r="F726" s="15" t="s">
        <v>43</v>
      </c>
      <c r="G726" s="15" t="s">
        <v>857</v>
      </c>
      <c r="H726" s="24">
        <v>48</v>
      </c>
      <c r="I726" s="28">
        <v>12.38</v>
      </c>
      <c r="J726" s="28">
        <f t="shared" si="18"/>
        <v>594.24</v>
      </c>
    </row>
    <row r="727" spans="1:10" s="2" customFormat="1" ht="33.75">
      <c r="A727" s="11"/>
      <c r="B727" s="12"/>
      <c r="C727" s="13" t="s">
        <v>2164</v>
      </c>
      <c r="D727" s="14" t="s">
        <v>289</v>
      </c>
      <c r="E727" s="14" t="s">
        <v>255</v>
      </c>
      <c r="F727" s="15" t="s">
        <v>43</v>
      </c>
      <c r="G727" s="15" t="s">
        <v>857</v>
      </c>
      <c r="H727" s="24">
        <v>2</v>
      </c>
      <c r="I727" s="28">
        <v>14.29</v>
      </c>
      <c r="J727" s="28">
        <f t="shared" si="18"/>
        <v>28.58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8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10"/>
      <c r="G729" s="10"/>
      <c r="H729" s="23">
        <v>0</v>
      </c>
      <c r="I729" s="28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28"/>
      <c r="J730" s="28">
        <f t="shared" si="18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8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8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10"/>
      <c r="G737" s="10"/>
      <c r="H737" s="23">
        <v>0</v>
      </c>
      <c r="I737" s="28"/>
      <c r="J737" s="28">
        <f>SUM(J738:J740)</f>
        <v>222.84</v>
      </c>
    </row>
    <row r="738" spans="1:10" s="2" customFormat="1">
      <c r="A738" s="11"/>
      <c r="B738" s="12"/>
      <c r="C738" s="13" t="s">
        <v>2166</v>
      </c>
      <c r="D738" s="14" t="s">
        <v>2167</v>
      </c>
      <c r="E738" s="14" t="s">
        <v>17</v>
      </c>
      <c r="F738" s="15" t="s">
        <v>43</v>
      </c>
      <c r="G738" s="15" t="s">
        <v>857</v>
      </c>
      <c r="H738" s="24">
        <v>18</v>
      </c>
      <c r="I738" s="28">
        <v>12.38</v>
      </c>
      <c r="J738" s="28">
        <f t="shared" si="18"/>
        <v>222.84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28"/>
      <c r="J739" s="28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8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28"/>
      <c r="J742" s="28">
        <f t="shared" si="18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8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28"/>
      <c r="J746" s="28">
        <f t="shared" si="18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>
        <f t="shared" si="18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28"/>
      <c r="J750" s="28">
        <f t="shared" si="18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>
        <f t="shared" si="18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10"/>
      <c r="G753" s="10"/>
      <c r="H753" s="23">
        <v>0</v>
      </c>
      <c r="I753" s="28"/>
      <c r="J753" s="28">
        <f>SUM(J754:J756)</f>
        <v>524</v>
      </c>
    </row>
    <row r="754" spans="1:10" s="2" customFormat="1">
      <c r="A754" s="11"/>
      <c r="B754" s="12"/>
      <c r="C754" s="13" t="s">
        <v>2168</v>
      </c>
      <c r="D754" s="14" t="s">
        <v>749</v>
      </c>
      <c r="E754" s="14" t="s">
        <v>1968</v>
      </c>
      <c r="F754" s="15" t="s">
        <v>41</v>
      </c>
      <c r="G754" s="15" t="s">
        <v>1435</v>
      </c>
      <c r="H754" s="24">
        <v>50</v>
      </c>
      <c r="I754" s="28">
        <v>10.48</v>
      </c>
      <c r="J754" s="28">
        <f t="shared" si="18"/>
        <v>524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28"/>
      <c r="J755" s="28">
        <f t="shared" si="18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8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28"/>
      <c r="J758" s="28">
        <f t="shared" si="18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>
        <f t="shared" si="18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10"/>
      <c r="G761" s="10"/>
      <c r="H761" s="23">
        <v>0</v>
      </c>
      <c r="I761" s="28"/>
      <c r="J761" s="28">
        <f>SUM(J762:J764)</f>
        <v>571.5</v>
      </c>
    </row>
    <row r="762" spans="1:10" s="2" customFormat="1">
      <c r="A762" s="11"/>
      <c r="B762" s="12"/>
      <c r="C762" s="13" t="s">
        <v>653</v>
      </c>
      <c r="D762" s="14" t="s">
        <v>2169</v>
      </c>
      <c r="E762" s="14" t="s">
        <v>17</v>
      </c>
      <c r="F762" s="15" t="s">
        <v>43</v>
      </c>
      <c r="G762" s="15" t="s">
        <v>371</v>
      </c>
      <c r="H762" s="24">
        <v>50</v>
      </c>
      <c r="I762" s="28">
        <v>11.43</v>
      </c>
      <c r="J762" s="28">
        <f t="shared" ref="J762:J812" si="19">H762*I762</f>
        <v>571.5</v>
      </c>
    </row>
    <row r="763" spans="1:10" s="2" customFormat="1">
      <c r="A763" s="11"/>
      <c r="B763" s="12"/>
      <c r="C763" s="13"/>
      <c r="D763" s="14"/>
      <c r="E763" s="14"/>
      <c r="F763" s="15"/>
      <c r="G763" s="15"/>
      <c r="H763" s="24"/>
      <c r="I763" s="28"/>
      <c r="J763" s="28">
        <f t="shared" si="19"/>
        <v>0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si="19"/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10"/>
      <c r="G765" s="10"/>
      <c r="H765" s="23">
        <v>0</v>
      </c>
      <c r="I765" s="28"/>
      <c r="J765" s="28">
        <f>SUM(J766:J768)</f>
        <v>0</v>
      </c>
    </row>
    <row r="766" spans="1:10">
      <c r="A766" s="11"/>
      <c r="B766" s="16"/>
      <c r="C766" s="17"/>
      <c r="D766" s="17"/>
      <c r="E766" s="17"/>
      <c r="F766" s="16"/>
      <c r="G766" s="16"/>
      <c r="H766" s="23"/>
      <c r="I766" s="28"/>
      <c r="J766" s="28">
        <f t="shared" si="19"/>
        <v>0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>
        <f t="shared" si="19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10"/>
      <c r="G769" s="10"/>
      <c r="H769" s="23">
        <v>0</v>
      </c>
      <c r="I769" s="28"/>
      <c r="J769" s="28">
        <f>SUM(J770:J772)</f>
        <v>1428.5</v>
      </c>
    </row>
    <row r="770" spans="1:10" s="2" customFormat="1" ht="67.5">
      <c r="A770" s="11"/>
      <c r="B770" s="12"/>
      <c r="C770" s="13" t="s">
        <v>2170</v>
      </c>
      <c r="D770" s="14" t="s">
        <v>2171</v>
      </c>
      <c r="E770" s="14" t="s">
        <v>2172</v>
      </c>
      <c r="F770" s="15" t="s">
        <v>43</v>
      </c>
      <c r="G770" s="15" t="s">
        <v>857</v>
      </c>
      <c r="H770" s="24">
        <v>50</v>
      </c>
      <c r="I770" s="28">
        <v>28.57</v>
      </c>
      <c r="J770" s="28">
        <f t="shared" si="19"/>
        <v>1428.5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28"/>
      <c r="J771" s="28">
        <f t="shared" si="19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28"/>
      <c r="J772" s="28">
        <f t="shared" si="19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10"/>
      <c r="G773" s="10"/>
      <c r="H773" s="23">
        <v>0</v>
      </c>
      <c r="I773" s="28"/>
      <c r="J773" s="28">
        <f>SUM(J774:J776)</f>
        <v>0</v>
      </c>
    </row>
    <row r="774" spans="1:10">
      <c r="A774" s="11"/>
      <c r="B774" s="16"/>
      <c r="C774" s="17"/>
      <c r="D774" s="17"/>
      <c r="E774" s="17"/>
      <c r="F774" s="16"/>
      <c r="G774" s="16"/>
      <c r="H774" s="23"/>
      <c r="I774" s="28"/>
      <c r="J774" s="28">
        <f t="shared" si="19"/>
        <v>0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28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>
        <f t="shared" si="19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10"/>
      <c r="G777" s="10"/>
      <c r="H777" s="23">
        <v>0</v>
      </c>
      <c r="I777" s="28"/>
      <c r="J777" s="28">
        <f>SUM(J778:J780)</f>
        <v>1190.5</v>
      </c>
    </row>
    <row r="778" spans="1:10" s="2" customFormat="1" ht="45">
      <c r="A778" s="11"/>
      <c r="B778" s="12"/>
      <c r="C778" s="13" t="s">
        <v>657</v>
      </c>
      <c r="D778" s="14" t="s">
        <v>2173</v>
      </c>
      <c r="E778" s="14" t="s">
        <v>2174</v>
      </c>
      <c r="F778" s="15" t="s">
        <v>43</v>
      </c>
      <c r="G778" s="15" t="s">
        <v>1529</v>
      </c>
      <c r="H778" s="24">
        <v>50</v>
      </c>
      <c r="I778" s="28">
        <v>23.81</v>
      </c>
      <c r="J778" s="28">
        <f t="shared" si="19"/>
        <v>1190.5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28"/>
      <c r="J779" s="28">
        <f t="shared" si="19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19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10"/>
      <c r="G781" s="10"/>
      <c r="H781" s="23">
        <v>0</v>
      </c>
      <c r="I781" s="28"/>
      <c r="J781" s="28">
        <f>SUM(J782:J784)</f>
        <v>0</v>
      </c>
    </row>
    <row r="782" spans="1:10">
      <c r="A782" s="11"/>
      <c r="B782" s="16"/>
      <c r="C782" s="17"/>
      <c r="D782" s="17"/>
      <c r="E782" s="17"/>
      <c r="F782" s="16"/>
      <c r="G782" s="16"/>
      <c r="H782" s="23"/>
      <c r="I782" s="28"/>
      <c r="J782" s="28">
        <f t="shared" si="19"/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>
        <f t="shared" si="19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10"/>
      <c r="G785" s="10"/>
      <c r="H785" s="23">
        <v>0</v>
      </c>
      <c r="I785" s="28"/>
      <c r="J785" s="28">
        <f>SUM(J786:J788)</f>
        <v>621.59999999999991</v>
      </c>
    </row>
    <row r="786" spans="1:10" s="2" customFormat="1">
      <c r="A786" s="11"/>
      <c r="B786" s="12"/>
      <c r="C786" s="13" t="s">
        <v>1129</v>
      </c>
      <c r="D786" s="14" t="s">
        <v>660</v>
      </c>
      <c r="E786" s="14" t="s">
        <v>17</v>
      </c>
      <c r="F786" s="15" t="s">
        <v>43</v>
      </c>
      <c r="G786" s="15" t="s">
        <v>857</v>
      </c>
      <c r="H786" s="24">
        <v>48</v>
      </c>
      <c r="I786" s="28">
        <v>12.95</v>
      </c>
      <c r="J786" s="28">
        <f t="shared" si="19"/>
        <v>621.59999999999991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19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10"/>
      <c r="G789" s="10"/>
      <c r="H789" s="23">
        <v>0</v>
      </c>
      <c r="I789" s="28"/>
      <c r="J789" s="28">
        <f>SUM(J790:J792)</f>
        <v>28.58</v>
      </c>
    </row>
    <row r="790" spans="1:10" ht="33.75">
      <c r="A790" s="11"/>
      <c r="B790" s="16"/>
      <c r="C790" s="17" t="s">
        <v>1129</v>
      </c>
      <c r="D790" s="17" t="s">
        <v>799</v>
      </c>
      <c r="E790" s="17" t="s">
        <v>255</v>
      </c>
      <c r="F790" s="112" t="s">
        <v>43</v>
      </c>
      <c r="G790" s="16" t="s">
        <v>857</v>
      </c>
      <c r="H790" s="23">
        <v>2</v>
      </c>
      <c r="I790" s="28">
        <v>14.29</v>
      </c>
      <c r="J790" s="28">
        <f t="shared" si="19"/>
        <v>28.58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>
        <f t="shared" si="19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10"/>
      <c r="G793" s="10"/>
      <c r="H793" s="23">
        <v>0</v>
      </c>
      <c r="I793" s="28"/>
      <c r="J793" s="28">
        <f>SUM(J794:J796)</f>
        <v>524</v>
      </c>
    </row>
    <row r="794" spans="1:10" s="2" customFormat="1">
      <c r="A794" s="11"/>
      <c r="B794" s="12"/>
      <c r="C794" s="13" t="s">
        <v>2175</v>
      </c>
      <c r="D794" s="14" t="s">
        <v>2176</v>
      </c>
      <c r="E794" s="14" t="s">
        <v>17</v>
      </c>
      <c r="F794" s="15" t="s">
        <v>43</v>
      </c>
      <c r="G794" s="15" t="s">
        <v>1529</v>
      </c>
      <c r="H794" s="24">
        <v>50</v>
      </c>
      <c r="I794" s="28">
        <v>10.48</v>
      </c>
      <c r="J794" s="28">
        <f t="shared" si="19"/>
        <v>524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28"/>
      <c r="J795" s="28">
        <f t="shared" si="19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19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10"/>
      <c r="G797" s="10"/>
      <c r="H797" s="23">
        <v>0</v>
      </c>
      <c r="I797" s="28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10"/>
      <c r="G798" s="10"/>
      <c r="H798" s="23"/>
      <c r="I798" s="28"/>
      <c r="J798" s="28"/>
    </row>
    <row r="799" spans="1:10" ht="12" customHeight="1">
      <c r="A799" s="45"/>
      <c r="B799" s="10"/>
      <c r="C799" s="9"/>
      <c r="D799" s="10"/>
      <c r="E799" s="10"/>
      <c r="F799" s="10"/>
      <c r="G799" s="10"/>
      <c r="H799" s="23"/>
      <c r="I799" s="28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10"/>
      <c r="G801" s="10"/>
      <c r="H801" s="23">
        <v>0</v>
      </c>
      <c r="I801" s="28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>
        <f t="shared" si="19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10"/>
      <c r="G805" s="10"/>
      <c r="H805" s="23">
        <v>0</v>
      </c>
      <c r="I805" s="28"/>
      <c r="J805" s="28">
        <f>SUM(J806:J808)</f>
        <v>666.5</v>
      </c>
    </row>
    <row r="806" spans="1:10" s="2" customFormat="1" ht="22.5">
      <c r="A806" s="11"/>
      <c r="B806" s="12"/>
      <c r="C806" s="13" t="s">
        <v>2177</v>
      </c>
      <c r="D806" s="14"/>
      <c r="E806" s="14" t="s">
        <v>2151</v>
      </c>
      <c r="F806" s="15" t="s">
        <v>43</v>
      </c>
      <c r="G806" s="15" t="s">
        <v>1435</v>
      </c>
      <c r="H806" s="24">
        <v>50</v>
      </c>
      <c r="I806" s="28">
        <v>13.33</v>
      </c>
      <c r="J806" s="28">
        <f t="shared" si="19"/>
        <v>666.5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10"/>
      <c r="G809" s="10"/>
      <c r="H809" s="23">
        <v>0</v>
      </c>
      <c r="I809" s="28"/>
      <c r="J809" s="28">
        <f>SUM(J810:J812)</f>
        <v>1333.5</v>
      </c>
    </row>
    <row r="810" spans="1:10" s="2" customFormat="1" ht="22.5">
      <c r="A810" s="11"/>
      <c r="B810" s="12"/>
      <c r="C810" s="13" t="s">
        <v>663</v>
      </c>
      <c r="D810" s="14" t="s">
        <v>2178</v>
      </c>
      <c r="E810" s="14" t="s">
        <v>2153</v>
      </c>
      <c r="F810" s="15" t="s">
        <v>43</v>
      </c>
      <c r="G810" s="15" t="s">
        <v>857</v>
      </c>
      <c r="H810" s="24">
        <v>50</v>
      </c>
      <c r="I810" s="28">
        <v>26.67</v>
      </c>
      <c r="J810" s="28">
        <f t="shared" si="19"/>
        <v>1333.5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10"/>
      <c r="G813" s="10"/>
      <c r="H813" s="23">
        <v>0</v>
      </c>
      <c r="I813" s="28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28"/>
      <c r="J814" s="28">
        <f t="shared" ref="J814:J848" si="20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20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0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si="20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si="20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10"/>
      <c r="G821" s="10"/>
      <c r="H821" s="23">
        <v>0</v>
      </c>
      <c r="I821" s="28"/>
      <c r="J821" s="28">
        <f>SUM(J822:J824)</f>
        <v>0</v>
      </c>
    </row>
    <row r="822" spans="1:10" s="2" customFormat="1">
      <c r="A822" s="11"/>
      <c r="B822" s="12"/>
      <c r="C822" s="13"/>
      <c r="D822" s="14"/>
      <c r="E822" s="14"/>
      <c r="F822" s="15"/>
      <c r="G822" s="15"/>
      <c r="H822" s="24"/>
      <c r="I822" s="28"/>
      <c r="J822" s="28">
        <f t="shared" si="20"/>
        <v>0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0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10"/>
      <c r="G825" s="10"/>
      <c r="H825" s="23">
        <v>0</v>
      </c>
      <c r="I825" s="28"/>
      <c r="J825" s="28">
        <f>SUM(J826:J828)</f>
        <v>312.12</v>
      </c>
    </row>
    <row r="826" spans="1:10" s="2" customFormat="1">
      <c r="A826" s="11"/>
      <c r="B826" s="12"/>
      <c r="C826" s="13" t="s">
        <v>665</v>
      </c>
      <c r="D826" s="14" t="s">
        <v>2179</v>
      </c>
      <c r="E826" s="14" t="s">
        <v>17</v>
      </c>
      <c r="F826" s="15" t="s">
        <v>43</v>
      </c>
      <c r="G826" s="15" t="s">
        <v>1720</v>
      </c>
      <c r="H826" s="24">
        <v>34</v>
      </c>
      <c r="I826" s="28">
        <v>9.18</v>
      </c>
      <c r="J826" s="28">
        <f t="shared" si="20"/>
        <v>312.12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10"/>
      <c r="G829" s="10"/>
      <c r="H829" s="23">
        <v>0</v>
      </c>
      <c r="I829" s="28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28"/>
      <c r="J830" s="28">
        <f t="shared" si="20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10"/>
      <c r="G833" s="10"/>
      <c r="H833" s="23">
        <v>0</v>
      </c>
      <c r="I833" s="28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0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0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10"/>
      <c r="G841" s="10"/>
      <c r="H841" s="23">
        <v>0</v>
      </c>
      <c r="I841" s="28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28"/>
      <c r="J846" s="28">
        <f t="shared" si="20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>
        <f t="shared" si="20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28"/>
      <c r="J850" s="28">
        <f t="shared" ref="J850:J864" si="21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si="21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1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1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1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38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42"/>
      <c r="G866" s="42"/>
      <c r="H866" s="43"/>
      <c r="I866" s="44"/>
      <c r="J866" s="28"/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 s="2" customFormat="1">
      <c r="A868" s="11"/>
      <c r="B868" s="12"/>
      <c r="C868" s="13"/>
      <c r="D868" s="14"/>
      <c r="E868" s="14"/>
      <c r="F868" s="15"/>
      <c r="G868" s="15"/>
      <c r="H868" s="24"/>
      <c r="I868" s="28"/>
      <c r="J868" s="28">
        <f>H868*I868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 t="shared" ref="J869:J932" si="22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si="22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10"/>
      <c r="G871" s="10"/>
      <c r="H871" s="23">
        <v>0</v>
      </c>
      <c r="I871" s="28"/>
      <c r="J871" s="28">
        <f>SUM(J872:J874)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 t="shared" si="22"/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28"/>
      <c r="J874" s="28">
        <f t="shared" si="22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10"/>
      <c r="G875" s="10"/>
      <c r="H875" s="23">
        <v>0</v>
      </c>
      <c r="I875" s="28"/>
      <c r="J875" s="28">
        <f>SUM(J876:J878)</f>
        <v>725.19999999999993</v>
      </c>
    </row>
    <row r="876" spans="1:10" s="2" customFormat="1">
      <c r="A876" s="11"/>
      <c r="B876" s="12"/>
      <c r="C876" s="13" t="s">
        <v>2180</v>
      </c>
      <c r="D876" s="14" t="s">
        <v>668</v>
      </c>
      <c r="E876" s="14" t="s">
        <v>17</v>
      </c>
      <c r="F876" s="15" t="s">
        <v>49</v>
      </c>
      <c r="G876" s="15" t="s">
        <v>857</v>
      </c>
      <c r="H876" s="24">
        <v>56</v>
      </c>
      <c r="I876" s="28">
        <v>12.95</v>
      </c>
      <c r="J876" s="28">
        <f t="shared" si="22"/>
        <v>725.19999999999993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28"/>
      <c r="J880" s="28">
        <f t="shared" si="22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2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10"/>
      <c r="G883" s="10"/>
      <c r="H883" s="23">
        <v>0</v>
      </c>
      <c r="I883" s="28"/>
      <c r="J883" s="28">
        <f>SUM(J884:J886)</f>
        <v>732.33</v>
      </c>
    </row>
    <row r="884" spans="1:10" s="2" customFormat="1">
      <c r="A884" s="11"/>
      <c r="B884" s="12"/>
      <c r="C884" s="13" t="s">
        <v>2181</v>
      </c>
      <c r="D884" s="14" t="s">
        <v>2182</v>
      </c>
      <c r="E884" s="14" t="s">
        <v>17</v>
      </c>
      <c r="F884" s="15" t="s">
        <v>49</v>
      </c>
      <c r="G884" s="15" t="s">
        <v>857</v>
      </c>
      <c r="H884" s="24">
        <v>58</v>
      </c>
      <c r="I884" s="28">
        <v>12.38</v>
      </c>
      <c r="J884" s="28">
        <f t="shared" si="22"/>
        <v>718.04000000000008</v>
      </c>
    </row>
    <row r="885" spans="1:10" s="2" customFormat="1" ht="33.75">
      <c r="A885" s="11"/>
      <c r="B885" s="12"/>
      <c r="C885" s="13" t="s">
        <v>2181</v>
      </c>
      <c r="D885" s="14" t="s">
        <v>338</v>
      </c>
      <c r="E885" s="14" t="s">
        <v>255</v>
      </c>
      <c r="F885" s="15" t="s">
        <v>49</v>
      </c>
      <c r="G885" s="15" t="s">
        <v>857</v>
      </c>
      <c r="H885" s="24">
        <v>1</v>
      </c>
      <c r="I885" s="28">
        <v>14.29</v>
      </c>
      <c r="J885" s="28">
        <f t="shared" si="22"/>
        <v>14.29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2"/>
        <v>0</v>
      </c>
    </row>
    <row r="887" spans="1:10" ht="24.95" customHeight="1">
      <c r="A887" s="45" t="s">
        <v>41</v>
      </c>
      <c r="B887" s="10"/>
      <c r="C887" s="9" t="s">
        <v>339</v>
      </c>
      <c r="D887" s="10"/>
      <c r="E887" s="10"/>
      <c r="F887" s="10"/>
      <c r="G887" s="10"/>
      <c r="H887" s="23">
        <v>0</v>
      </c>
      <c r="I887" s="28"/>
      <c r="J887" s="28">
        <f>SUM(J888:J890)</f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28"/>
      <c r="J888" s="28">
        <f t="shared" si="22"/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2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2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 ht="24.95" customHeight="1">
      <c r="A895" s="45" t="s">
        <v>49</v>
      </c>
      <c r="B895" s="10"/>
      <c r="C895" s="9" t="s">
        <v>343</v>
      </c>
      <c r="D895" s="10"/>
      <c r="E895" s="10"/>
      <c r="F895" s="10"/>
      <c r="G895" s="10"/>
      <c r="H895" s="23">
        <v>0</v>
      </c>
      <c r="I895" s="28"/>
      <c r="J895" s="28">
        <f>SUM(J896:J898)</f>
        <v>160.94</v>
      </c>
    </row>
    <row r="896" spans="1:10" s="2" customFormat="1">
      <c r="A896" s="11"/>
      <c r="B896" s="12"/>
      <c r="C896" s="13" t="s">
        <v>2183</v>
      </c>
      <c r="D896" s="14" t="s">
        <v>2184</v>
      </c>
      <c r="E896" s="14" t="s">
        <v>17</v>
      </c>
      <c r="F896" s="15" t="s">
        <v>49</v>
      </c>
      <c r="G896" s="15" t="s">
        <v>857</v>
      </c>
      <c r="H896" s="24">
        <v>13</v>
      </c>
      <c r="I896" s="28">
        <v>12.38</v>
      </c>
      <c r="J896" s="28">
        <f t="shared" si="22"/>
        <v>160.94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2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2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2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2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28"/>
      <c r="J906" s="28">
        <f t="shared" si="22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2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2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10"/>
      <c r="G911" s="10"/>
      <c r="H911" s="23">
        <v>0</v>
      </c>
      <c r="I911" s="28"/>
      <c r="J911" s="28">
        <f>SUM(J912:J914)</f>
        <v>618.32000000000005</v>
      </c>
    </row>
    <row r="912" spans="1:10" s="2" customFormat="1">
      <c r="A912" s="11"/>
      <c r="B912" s="12"/>
      <c r="C912" s="13" t="s">
        <v>2185</v>
      </c>
      <c r="D912" s="14" t="s">
        <v>749</v>
      </c>
      <c r="E912" s="14" t="s">
        <v>1968</v>
      </c>
      <c r="F912" s="15" t="s">
        <v>49</v>
      </c>
      <c r="G912" s="15" t="s">
        <v>1435</v>
      </c>
      <c r="H912" s="24">
        <v>59</v>
      </c>
      <c r="I912" s="28">
        <v>10.48</v>
      </c>
      <c r="J912" s="28">
        <f t="shared" si="22"/>
        <v>618.32000000000005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2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28"/>
      <c r="J916" s="28">
        <f t="shared" si="22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>
        <f t="shared" si="22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10"/>
      <c r="G919" s="10"/>
      <c r="H919" s="23">
        <v>0</v>
      </c>
      <c r="I919" s="28"/>
      <c r="J919" s="28">
        <f>SUM(J920:J922)</f>
        <v>1404.79</v>
      </c>
    </row>
    <row r="920" spans="1:10" s="2" customFormat="1" ht="22.5">
      <c r="A920" s="11"/>
      <c r="B920" s="12"/>
      <c r="C920" s="13" t="s">
        <v>673</v>
      </c>
      <c r="D920" s="14" t="s">
        <v>2186</v>
      </c>
      <c r="E920" s="14" t="s">
        <v>2187</v>
      </c>
      <c r="F920" s="15" t="s">
        <v>49</v>
      </c>
      <c r="G920" s="15" t="s">
        <v>1529</v>
      </c>
      <c r="H920" s="24">
        <v>59</v>
      </c>
      <c r="I920" s="28">
        <v>23.81</v>
      </c>
      <c r="J920" s="28">
        <f t="shared" si="22"/>
        <v>1404.79</v>
      </c>
    </row>
    <row r="921" spans="1:10" s="2" customFormat="1">
      <c r="A921" s="11"/>
      <c r="B921" s="12"/>
      <c r="C921" s="13"/>
      <c r="D921" s="14"/>
      <c r="E921" s="14"/>
      <c r="F921" s="15"/>
      <c r="G921" s="15"/>
      <c r="H921" s="24"/>
      <c r="I921" s="28"/>
      <c r="J921" s="28">
        <f t="shared" si="22"/>
        <v>0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2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10"/>
      <c r="G923" s="10"/>
      <c r="H923" s="23">
        <v>0</v>
      </c>
      <c r="I923" s="28"/>
      <c r="J923" s="28">
        <f>SUM(J924:J926)</f>
        <v>62.849999999999994</v>
      </c>
    </row>
    <row r="924" spans="1:10" ht="45">
      <c r="A924" s="11"/>
      <c r="B924" s="16"/>
      <c r="C924" s="17" t="s">
        <v>673</v>
      </c>
      <c r="D924" s="17" t="s">
        <v>2188</v>
      </c>
      <c r="E924" s="17" t="s">
        <v>255</v>
      </c>
      <c r="F924" s="15" t="s">
        <v>49</v>
      </c>
      <c r="G924" s="15" t="s">
        <v>1529</v>
      </c>
      <c r="H924" s="23">
        <v>3</v>
      </c>
      <c r="I924" s="28">
        <v>20.95</v>
      </c>
      <c r="J924" s="28">
        <f t="shared" si="22"/>
        <v>62.849999999999994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>
        <f t="shared" si="22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10"/>
      <c r="G927" s="10"/>
      <c r="H927" s="23">
        <v>0</v>
      </c>
      <c r="I927" s="28"/>
      <c r="J927" s="28">
        <f>SUM(J928:J930)</f>
        <v>1798.32</v>
      </c>
    </row>
    <row r="928" spans="1:10" s="2" customFormat="1" ht="33.75">
      <c r="A928" s="11"/>
      <c r="B928" s="12"/>
      <c r="C928" s="13" t="s">
        <v>2189</v>
      </c>
      <c r="D928" s="14" t="s">
        <v>2190</v>
      </c>
      <c r="E928" s="14" t="s">
        <v>2191</v>
      </c>
      <c r="F928" s="15" t="s">
        <v>49</v>
      </c>
      <c r="G928" s="15" t="s">
        <v>857</v>
      </c>
      <c r="H928" s="24">
        <v>59</v>
      </c>
      <c r="I928" s="28">
        <v>30.48</v>
      </c>
      <c r="J928" s="28">
        <f t="shared" si="22"/>
        <v>1798.32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28"/>
      <c r="J929" s="28">
        <f t="shared" si="22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28"/>
      <c r="J930" s="28">
        <f t="shared" si="22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10"/>
      <c r="G931" s="10"/>
      <c r="H931" s="23">
        <v>0</v>
      </c>
      <c r="I931" s="28"/>
      <c r="J931" s="28">
        <f>SUM(J932:J934)</f>
        <v>0</v>
      </c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28"/>
      <c r="J932" s="28">
        <f t="shared" si="22"/>
        <v>0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28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28"/>
      <c r="J934" s="28">
        <f t="shared" ref="J934:J950" si="23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10"/>
      <c r="G935" s="10"/>
      <c r="H935" s="23">
        <v>0</v>
      </c>
      <c r="I935" s="28"/>
      <c r="J935" s="28">
        <f>SUM(J936:J938)</f>
        <v>1685.63</v>
      </c>
    </row>
    <row r="936" spans="1:10" s="2" customFormat="1" ht="33.75">
      <c r="A936" s="11"/>
      <c r="B936" s="12"/>
      <c r="C936" s="13" t="s">
        <v>2192</v>
      </c>
      <c r="D936" s="14" t="s">
        <v>1942</v>
      </c>
      <c r="E936" s="14" t="s">
        <v>2187</v>
      </c>
      <c r="F936" s="15" t="s">
        <v>49</v>
      </c>
      <c r="G936" s="15" t="s">
        <v>857</v>
      </c>
      <c r="H936" s="24">
        <v>59</v>
      </c>
      <c r="I936" s="28">
        <v>28.57</v>
      </c>
      <c r="J936" s="28">
        <f t="shared" si="23"/>
        <v>1685.63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10"/>
      <c r="G939" s="10"/>
      <c r="H939" s="23">
        <v>0</v>
      </c>
      <c r="I939" s="28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10"/>
      <c r="G943" s="10"/>
      <c r="H943" s="23">
        <v>0</v>
      </c>
      <c r="I943" s="28"/>
      <c r="J943" s="28">
        <f>SUM(J944:J946)</f>
        <v>725.19999999999993</v>
      </c>
    </row>
    <row r="944" spans="1:10">
      <c r="A944" s="11"/>
      <c r="B944" s="16"/>
      <c r="C944" s="17" t="s">
        <v>1157</v>
      </c>
      <c r="D944" s="17" t="s">
        <v>660</v>
      </c>
      <c r="E944" s="17" t="s">
        <v>17</v>
      </c>
      <c r="F944" s="16">
        <v>8</v>
      </c>
      <c r="G944" s="16" t="s">
        <v>857</v>
      </c>
      <c r="H944" s="23">
        <v>56</v>
      </c>
      <c r="I944" s="28">
        <v>12.95</v>
      </c>
      <c r="J944" s="28">
        <f t="shared" si="23"/>
        <v>725.19999999999993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10"/>
      <c r="G947" s="10"/>
      <c r="H947" s="23">
        <v>0</v>
      </c>
      <c r="I947" s="28"/>
      <c r="J947" s="28">
        <f>SUM(J948:J950)</f>
        <v>42.87</v>
      </c>
    </row>
    <row r="948" spans="1:10" ht="33.75">
      <c r="A948" s="11"/>
      <c r="B948" s="16"/>
      <c r="C948" s="17" t="s">
        <v>1157</v>
      </c>
      <c r="D948" s="17" t="s">
        <v>681</v>
      </c>
      <c r="E948" s="17" t="s">
        <v>255</v>
      </c>
      <c r="F948" s="16">
        <v>8</v>
      </c>
      <c r="G948" s="16" t="s">
        <v>857</v>
      </c>
      <c r="H948" s="23">
        <v>3</v>
      </c>
      <c r="I948" s="28">
        <v>14.29</v>
      </c>
      <c r="J948" s="28">
        <f t="shared" si="23"/>
        <v>42.87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10"/>
      <c r="G951" s="10"/>
      <c r="H951" s="23">
        <v>0</v>
      </c>
      <c r="I951" s="28"/>
      <c r="J951" s="28">
        <f>SUM(J952:J954)</f>
        <v>618.32000000000005</v>
      </c>
    </row>
    <row r="952" spans="1:10" s="2" customFormat="1">
      <c r="A952" s="11"/>
      <c r="B952" s="12"/>
      <c r="C952" s="13" t="s">
        <v>2193</v>
      </c>
      <c r="D952" s="14" t="s">
        <v>2194</v>
      </c>
      <c r="E952" s="14" t="s">
        <v>17</v>
      </c>
      <c r="F952" s="15" t="s">
        <v>49</v>
      </c>
      <c r="G952" s="15" t="s">
        <v>1529</v>
      </c>
      <c r="H952" s="24">
        <v>59</v>
      </c>
      <c r="I952" s="28">
        <v>10.48</v>
      </c>
      <c r="J952" s="28">
        <f t="shared" ref="J952:J994" si="24">H952*I952</f>
        <v>618.32000000000005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si="24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10"/>
      <c r="G955" s="10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10"/>
      <c r="G956" s="10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10"/>
      <c r="G957" s="10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10"/>
      <c r="G959" s="10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10"/>
      <c r="G963" s="10"/>
      <c r="H963" s="23">
        <v>0</v>
      </c>
      <c r="I963" s="28"/>
      <c r="J963" s="28">
        <f>SUM(J964:J966)</f>
        <v>786.47</v>
      </c>
    </row>
    <row r="964" spans="1:10" s="2" customFormat="1" ht="22.5">
      <c r="A964" s="11"/>
      <c r="B964" s="12"/>
      <c r="C964" s="13" t="s">
        <v>2177</v>
      </c>
      <c r="D964" s="14"/>
      <c r="E964" s="14" t="s">
        <v>2151</v>
      </c>
      <c r="F964" s="15" t="s">
        <v>49</v>
      </c>
      <c r="G964" s="15" t="s">
        <v>1435</v>
      </c>
      <c r="H964" s="24">
        <v>59</v>
      </c>
      <c r="I964" s="28">
        <v>13.33</v>
      </c>
      <c r="J964" s="28">
        <f t="shared" si="24"/>
        <v>786.47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10"/>
      <c r="G967" s="10"/>
      <c r="H967" s="23">
        <v>0</v>
      </c>
      <c r="I967" s="28"/>
      <c r="J967" s="28">
        <f>SUM(J968:J970)</f>
        <v>1573.5300000000002</v>
      </c>
    </row>
    <row r="968" spans="1:10" s="2" customFormat="1" ht="22.5">
      <c r="A968" s="11"/>
      <c r="B968" s="12"/>
      <c r="C968" s="13" t="s">
        <v>684</v>
      </c>
      <c r="D968" s="14" t="s">
        <v>685</v>
      </c>
      <c r="E968" s="14" t="s">
        <v>2195</v>
      </c>
      <c r="F968" s="15" t="s">
        <v>49</v>
      </c>
      <c r="G968" s="15" t="s">
        <v>857</v>
      </c>
      <c r="H968" s="24">
        <v>59</v>
      </c>
      <c r="I968" s="28">
        <v>26.67</v>
      </c>
      <c r="J968" s="28">
        <f t="shared" si="24"/>
        <v>1573.5300000000002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10"/>
      <c r="G971" s="10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10"/>
      <c r="G979" s="10"/>
      <c r="H979" s="23">
        <v>0</v>
      </c>
      <c r="I979" s="28"/>
      <c r="J979" s="28">
        <f>SUM(J980:J982)</f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>
        <f t="shared" si="24"/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28"/>
      <c r="J982" s="28">
        <f t="shared" si="24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10"/>
      <c r="G983" s="10"/>
      <c r="H983" s="23">
        <v>0</v>
      </c>
      <c r="I983" s="28"/>
      <c r="J983" s="28">
        <f>SUM(J984:J986)</f>
        <v>394.74</v>
      </c>
    </row>
    <row r="984" spans="1:10" s="2" customFormat="1">
      <c r="A984" s="11"/>
      <c r="B984" s="12"/>
      <c r="C984" s="13" t="s">
        <v>687</v>
      </c>
      <c r="D984" s="14" t="s">
        <v>2196</v>
      </c>
      <c r="E984" s="14" t="s">
        <v>17</v>
      </c>
      <c r="F984" s="15" t="s">
        <v>49</v>
      </c>
      <c r="G984" s="15" t="s">
        <v>1720</v>
      </c>
      <c r="H984" s="24">
        <v>43</v>
      </c>
      <c r="I984" s="28">
        <v>9.18</v>
      </c>
      <c r="J984" s="28">
        <f t="shared" si="24"/>
        <v>394.74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4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10"/>
      <c r="G987" s="10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10"/>
      <c r="G1015" s="10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8"/>
      <c r="G1020" s="8"/>
      <c r="H1020" s="23"/>
      <c r="I1020" s="31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8"/>
      <c r="G1021" s="8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8"/>
      <c r="G1022" s="8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7177C-7B50-49C4-A833-7512D145787A}">
  <sheetPr>
    <pageSetUpPr fitToPage="1"/>
  </sheetPr>
  <dimension ref="A1:J1025"/>
  <sheetViews>
    <sheetView showGridLines="0" topLeftCell="A420" zoomScale="115" zoomScaleNormal="115" zoomScaleSheetLayoutView="100" workbookViewId="0">
      <selection activeCell="H429" sqref="H429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8.5703125" style="21" customWidth="1"/>
    <col min="4" max="4" width="49.85546875" style="21" customWidth="1"/>
    <col min="5" max="5" width="30.8554687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2197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4311.72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740.04</v>
      </c>
    </row>
    <row r="6" spans="1:10" s="2" customFormat="1" ht="22.5">
      <c r="A6" s="11"/>
      <c r="B6" s="12"/>
      <c r="C6" s="13" t="s">
        <v>2198</v>
      </c>
      <c r="D6" s="14" t="s">
        <v>16</v>
      </c>
      <c r="E6" s="14" t="s">
        <v>2199</v>
      </c>
      <c r="F6" s="15" t="s">
        <v>13</v>
      </c>
      <c r="G6" s="15" t="s">
        <v>19</v>
      </c>
      <c r="H6" s="24">
        <v>42</v>
      </c>
      <c r="I6" s="28">
        <v>10</v>
      </c>
      <c r="J6" s="28">
        <f>H6*I6</f>
        <v>420</v>
      </c>
    </row>
    <row r="7" spans="1:10" s="2" customFormat="1" ht="22.5">
      <c r="A7" s="11"/>
      <c r="B7" s="12"/>
      <c r="C7" s="13" t="s">
        <v>2198</v>
      </c>
      <c r="D7" s="14" t="s">
        <v>16</v>
      </c>
      <c r="E7" s="14" t="s">
        <v>2200</v>
      </c>
      <c r="F7" s="15" t="s">
        <v>13</v>
      </c>
      <c r="G7" s="15" t="s">
        <v>19</v>
      </c>
      <c r="H7" s="24">
        <v>42</v>
      </c>
      <c r="I7" s="28">
        <v>7.62</v>
      </c>
      <c r="J7" s="28">
        <f>H7*I7</f>
        <v>320.04000000000002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ref="J8" si="0">H8*I8</f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28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519.96</v>
      </c>
    </row>
    <row r="14" spans="1:10" s="2" customFormat="1" ht="22.5">
      <c r="A14" s="11"/>
      <c r="B14" s="12"/>
      <c r="C14" s="13" t="s">
        <v>2201</v>
      </c>
      <c r="D14" s="14" t="s">
        <v>2202</v>
      </c>
      <c r="E14" s="14" t="s">
        <v>17</v>
      </c>
      <c r="F14" s="15" t="s">
        <v>13</v>
      </c>
      <c r="G14" s="15" t="s">
        <v>19</v>
      </c>
      <c r="H14" s="24">
        <v>42</v>
      </c>
      <c r="I14" s="28">
        <v>12.38</v>
      </c>
      <c r="J14" s="28">
        <f>H14*I14</f>
        <v>519.96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900.06</v>
      </c>
    </row>
    <row r="30" spans="1:10" s="2" customFormat="1" ht="22.5">
      <c r="A30" s="11"/>
      <c r="B30" s="12"/>
      <c r="C30" s="13" t="s">
        <v>2203</v>
      </c>
      <c r="D30" s="14" t="s">
        <v>114</v>
      </c>
      <c r="E30" s="14" t="s">
        <v>2204</v>
      </c>
      <c r="F30" s="15" t="s">
        <v>13</v>
      </c>
      <c r="G30" s="15" t="s">
        <v>19</v>
      </c>
      <c r="H30" s="24">
        <v>42</v>
      </c>
      <c r="I30" s="28">
        <v>10</v>
      </c>
      <c r="J30" s="28">
        <f t="shared" si="2"/>
        <v>420</v>
      </c>
    </row>
    <row r="31" spans="1:10" s="2" customFormat="1" ht="22.5">
      <c r="A31" s="11"/>
      <c r="B31" s="12"/>
      <c r="C31" s="13" t="s">
        <v>2203</v>
      </c>
      <c r="D31" s="14" t="s">
        <v>114</v>
      </c>
      <c r="E31" s="14" t="s">
        <v>2205</v>
      </c>
      <c r="F31" s="15" t="s">
        <v>13</v>
      </c>
      <c r="G31" s="15" t="s">
        <v>19</v>
      </c>
      <c r="H31" s="24">
        <v>42</v>
      </c>
      <c r="I31" s="28">
        <v>11.43</v>
      </c>
      <c r="J31" s="28">
        <f t="shared" si="2"/>
        <v>480.06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840</v>
      </c>
    </row>
    <row r="38" spans="1:10" s="2" customFormat="1" ht="22.5">
      <c r="A38" s="11"/>
      <c r="B38" s="12"/>
      <c r="C38" s="13" t="s">
        <v>2206</v>
      </c>
      <c r="D38" s="14" t="s">
        <v>385</v>
      </c>
      <c r="E38" s="14" t="s">
        <v>2207</v>
      </c>
      <c r="F38" s="15" t="s">
        <v>13</v>
      </c>
      <c r="G38" s="15" t="s">
        <v>19</v>
      </c>
      <c r="H38" s="24">
        <v>42</v>
      </c>
      <c r="I38" s="28">
        <v>10.48</v>
      </c>
      <c r="J38" s="28">
        <f t="shared" si="2"/>
        <v>440.16</v>
      </c>
    </row>
    <row r="39" spans="1:10" s="2" customFormat="1" ht="22.5">
      <c r="A39" s="11"/>
      <c r="B39" s="12"/>
      <c r="C39" s="13" t="s">
        <v>2206</v>
      </c>
      <c r="D39" s="14" t="s">
        <v>2208</v>
      </c>
      <c r="E39" s="14" t="s">
        <v>2209</v>
      </c>
      <c r="F39" s="15" t="s">
        <v>13</v>
      </c>
      <c r="G39" s="15" t="s">
        <v>19</v>
      </c>
      <c r="H39" s="24">
        <v>42</v>
      </c>
      <c r="I39" s="28">
        <v>9.52</v>
      </c>
      <c r="J39" s="28">
        <f t="shared" si="2"/>
        <v>399.84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499.8</v>
      </c>
    </row>
    <row r="50" spans="1:10" s="2" customFormat="1" ht="22.5">
      <c r="A50" s="11"/>
      <c r="B50" s="12"/>
      <c r="C50" s="13" t="s">
        <v>567</v>
      </c>
      <c r="D50" s="14"/>
      <c r="E50" s="14" t="s">
        <v>2210</v>
      </c>
      <c r="F50" s="15" t="s">
        <v>13</v>
      </c>
      <c r="G50" s="15" t="s">
        <v>19</v>
      </c>
      <c r="H50" s="24">
        <v>42</v>
      </c>
      <c r="I50" s="28">
        <v>11.9</v>
      </c>
      <c r="J50" s="28">
        <f t="shared" si="2"/>
        <v>499.8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351.96000000000004</v>
      </c>
    </row>
    <row r="54" spans="1:10" s="2" customFormat="1">
      <c r="A54" s="11"/>
      <c r="B54" s="12"/>
      <c r="C54" s="13" t="s">
        <v>545</v>
      </c>
      <c r="D54" s="14" t="s">
        <v>67</v>
      </c>
      <c r="E54" s="14" t="s">
        <v>17</v>
      </c>
      <c r="F54" s="15" t="s">
        <v>13</v>
      </c>
      <c r="G54" s="15" t="s">
        <v>393</v>
      </c>
      <c r="H54" s="24">
        <v>42</v>
      </c>
      <c r="I54" s="28">
        <v>8.3800000000000008</v>
      </c>
      <c r="J54" s="28">
        <f t="shared" si="2"/>
        <v>351.96000000000004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70</v>
      </c>
      <c r="D57" s="10"/>
      <c r="E57" s="10"/>
      <c r="F57" s="10"/>
      <c r="G57" s="10"/>
      <c r="H57" s="23">
        <v>0</v>
      </c>
      <c r="I57" s="28"/>
      <c r="J57" s="39">
        <f>SUM(J58:J60)</f>
        <v>0</v>
      </c>
    </row>
    <row r="58" spans="1:10">
      <c r="A58" s="11"/>
      <c r="B58" s="16"/>
      <c r="C58" s="17"/>
      <c r="D58" s="17"/>
      <c r="E58" s="17"/>
      <c r="F58" s="16"/>
      <c r="G58" s="16"/>
      <c r="H58" s="23"/>
      <c r="I58" s="28"/>
      <c r="J58" s="28">
        <f t="shared" si="2"/>
        <v>0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>
        <v>22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459.9</v>
      </c>
    </row>
    <row r="90" spans="1:10" s="2" customFormat="1">
      <c r="A90" s="276">
        <v>23</v>
      </c>
      <c r="B90" s="12"/>
      <c r="C90" s="9" t="s">
        <v>87</v>
      </c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240" t="s">
        <v>834</v>
      </c>
      <c r="D91" s="240" t="s">
        <v>89</v>
      </c>
      <c r="E91" s="14" t="s">
        <v>180</v>
      </c>
      <c r="F91" s="15" t="s">
        <v>13</v>
      </c>
      <c r="G91" s="15" t="s">
        <v>19</v>
      </c>
      <c r="H91" s="24">
        <v>42</v>
      </c>
      <c r="I91" s="28">
        <v>10.95</v>
      </c>
      <c r="J91" s="28">
        <f>H91*I91</f>
        <v>459.9</v>
      </c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190.56</v>
      </c>
    </row>
    <row r="96" spans="1:10" s="2" customFormat="1" ht="22.5">
      <c r="A96" s="11"/>
      <c r="B96" s="12"/>
      <c r="C96" s="13" t="s">
        <v>1623</v>
      </c>
      <c r="D96" s="14" t="s">
        <v>2211</v>
      </c>
      <c r="E96" s="14" t="s">
        <v>180</v>
      </c>
      <c r="F96" s="15" t="s">
        <v>2212</v>
      </c>
      <c r="G96" s="15" t="s">
        <v>371</v>
      </c>
      <c r="H96" s="24">
        <v>16</v>
      </c>
      <c r="I96" s="28">
        <v>9.0500000000000007</v>
      </c>
      <c r="J96" s="28">
        <f t="shared" si="3"/>
        <v>144.80000000000001</v>
      </c>
    </row>
    <row r="97" spans="1:10" s="2" customFormat="1">
      <c r="A97" s="11"/>
      <c r="B97" s="12"/>
      <c r="C97" s="13" t="s">
        <v>2213</v>
      </c>
      <c r="D97" s="14" t="s">
        <v>1429</v>
      </c>
      <c r="E97" s="14" t="s">
        <v>25</v>
      </c>
      <c r="F97" s="15" t="s">
        <v>2212</v>
      </c>
      <c r="G97" s="15" t="s">
        <v>371</v>
      </c>
      <c r="H97" s="24">
        <v>16</v>
      </c>
      <c r="I97" s="28">
        <v>2.86</v>
      </c>
      <c r="J97" s="28">
        <f t="shared" si="3"/>
        <v>45.76</v>
      </c>
    </row>
    <row r="98" spans="1:10" s="2" customFormat="1">
      <c r="A98" s="11"/>
      <c r="B98" s="12"/>
      <c r="C98" s="13" t="s">
        <v>2214</v>
      </c>
      <c r="D98" s="67" t="s">
        <v>2215</v>
      </c>
      <c r="E98" s="14" t="s">
        <v>103</v>
      </c>
      <c r="F98" s="15" t="s">
        <v>2216</v>
      </c>
      <c r="G98" s="15" t="s">
        <v>19</v>
      </c>
      <c r="H98" s="24">
        <v>15</v>
      </c>
      <c r="I98" s="28">
        <v>7.62</v>
      </c>
      <c r="J98" s="28">
        <f t="shared" si="3"/>
        <v>114.3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35.699999999999996</v>
      </c>
    </row>
    <row r="100" spans="1:10" s="2" customFormat="1">
      <c r="A100" s="11"/>
      <c r="B100" s="12"/>
      <c r="C100" s="402" t="s">
        <v>2217</v>
      </c>
      <c r="D100" s="67" t="s">
        <v>2215</v>
      </c>
      <c r="E100" s="14" t="s">
        <v>25</v>
      </c>
      <c r="F100" s="15" t="s">
        <v>2216</v>
      </c>
      <c r="G100" s="15" t="s">
        <v>19</v>
      </c>
      <c r="H100" s="24">
        <v>15</v>
      </c>
      <c r="I100" s="28">
        <v>2.38</v>
      </c>
      <c r="J100" s="28">
        <f t="shared" si="3"/>
        <v>35.699999999999996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383.78000000000003</v>
      </c>
    </row>
    <row r="112" spans="1:10" s="2" customFormat="1" ht="22.5">
      <c r="A112" s="11"/>
      <c r="B112" s="12"/>
      <c r="C112" s="13" t="s">
        <v>2218</v>
      </c>
      <c r="D112" s="14" t="s">
        <v>375</v>
      </c>
      <c r="E112" s="14" t="s">
        <v>180</v>
      </c>
      <c r="F112" s="15" t="s">
        <v>2219</v>
      </c>
      <c r="G112" s="15" t="s">
        <v>19</v>
      </c>
      <c r="H112" s="24">
        <v>31</v>
      </c>
      <c r="I112" s="28">
        <v>12.38</v>
      </c>
      <c r="J112" s="28">
        <f t="shared" si="3"/>
        <v>383.78000000000003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1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439.6</v>
      </c>
    </row>
    <row r="132" spans="1:10" s="2" customFormat="1">
      <c r="A132" s="11"/>
      <c r="B132" s="12"/>
      <c r="C132" s="13" t="s">
        <v>2220</v>
      </c>
      <c r="D132" s="14" t="s">
        <v>2221</v>
      </c>
      <c r="E132" s="14" t="s">
        <v>180</v>
      </c>
      <c r="F132" s="15" t="s">
        <v>2212</v>
      </c>
      <c r="G132" s="15" t="s">
        <v>371</v>
      </c>
      <c r="H132" s="24">
        <v>16</v>
      </c>
      <c r="I132" s="28">
        <v>9.0500000000000007</v>
      </c>
      <c r="J132" s="28">
        <f t="shared" si="4"/>
        <v>144.80000000000001</v>
      </c>
    </row>
    <row r="133" spans="1:10" s="2" customFormat="1">
      <c r="A133" s="11"/>
      <c r="B133" s="12"/>
      <c r="C133" s="13" t="s">
        <v>2222</v>
      </c>
      <c r="D133" s="14" t="s">
        <v>2221</v>
      </c>
      <c r="E133" s="14" t="s">
        <v>2223</v>
      </c>
      <c r="F133" s="15" t="s">
        <v>2212</v>
      </c>
      <c r="G133" s="15" t="s">
        <v>371</v>
      </c>
      <c r="H133" s="24">
        <v>16</v>
      </c>
      <c r="I133" s="28">
        <v>9.0500000000000007</v>
      </c>
      <c r="J133" s="28">
        <f t="shared" si="4"/>
        <v>144.80000000000001</v>
      </c>
    </row>
    <row r="134" spans="1:10" s="2" customFormat="1" ht="15" customHeight="1">
      <c r="A134" s="11"/>
      <c r="B134" s="12"/>
      <c r="C134" s="13" t="s">
        <v>561</v>
      </c>
      <c r="D134" s="67" t="s">
        <v>692</v>
      </c>
      <c r="E134" s="14" t="s">
        <v>180</v>
      </c>
      <c r="F134" s="15" t="s">
        <v>2216</v>
      </c>
      <c r="G134" s="15" t="s">
        <v>19</v>
      </c>
      <c r="H134" s="24">
        <v>15</v>
      </c>
      <c r="I134" s="28">
        <v>10</v>
      </c>
      <c r="J134" s="28">
        <f t="shared" si="4"/>
        <v>150</v>
      </c>
    </row>
    <row r="135" spans="1:10" s="2" customFormat="1">
      <c r="A135" s="11"/>
      <c r="B135" s="12"/>
      <c r="C135" s="13" t="s">
        <v>561</v>
      </c>
      <c r="D135" s="67" t="s">
        <v>692</v>
      </c>
      <c r="E135" s="14" t="s">
        <v>2223</v>
      </c>
      <c r="F135" s="15" t="s">
        <v>2216</v>
      </c>
      <c r="G135" s="15" t="s">
        <v>19</v>
      </c>
      <c r="H135" s="24">
        <v>15</v>
      </c>
      <c r="I135" s="28">
        <v>11.43</v>
      </c>
      <c r="J135" s="28">
        <f>H135*I135</f>
        <v>171.45</v>
      </c>
    </row>
    <row r="136" spans="1:10" ht="24.95" customHeight="1">
      <c r="A136" s="45" t="s">
        <v>57</v>
      </c>
      <c r="B136" s="10"/>
      <c r="C136" s="9" t="s">
        <v>50</v>
      </c>
      <c r="D136" s="10"/>
      <c r="E136" s="10"/>
      <c r="F136" s="10"/>
      <c r="G136" s="10"/>
      <c r="H136" s="23">
        <v>0</v>
      </c>
      <c r="I136" s="28"/>
      <c r="J136" s="39">
        <f>SUM(J137:J139)</f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>
      <c r="A139" s="11"/>
      <c r="B139" s="16"/>
      <c r="C139" s="17"/>
      <c r="D139" s="17"/>
      <c r="E139" s="17"/>
      <c r="F139" s="16"/>
      <c r="G139" s="16"/>
      <c r="H139" s="23"/>
      <c r="I139" s="28"/>
      <c r="J139" s="28">
        <f t="shared" si="4"/>
        <v>0</v>
      </c>
    </row>
    <row r="140" spans="1:10" ht="24.95" customHeight="1">
      <c r="A140" s="45" t="s">
        <v>59</v>
      </c>
      <c r="B140" s="10"/>
      <c r="C140" s="9" t="s">
        <v>52</v>
      </c>
      <c r="D140" s="10"/>
      <c r="E140" s="10"/>
      <c r="F140" s="10"/>
      <c r="G140" s="10"/>
      <c r="H140" s="23">
        <v>0</v>
      </c>
      <c r="I140" s="28"/>
      <c r="J140" s="39">
        <f>SUM(J141:J143)</f>
        <v>302</v>
      </c>
    </row>
    <row r="141" spans="1:10" s="2" customFormat="1" ht="22.5">
      <c r="A141" s="11"/>
      <c r="B141" s="12"/>
      <c r="C141" s="13" t="s">
        <v>2224</v>
      </c>
      <c r="D141" s="14" t="s">
        <v>383</v>
      </c>
      <c r="E141" s="14" t="s">
        <v>180</v>
      </c>
      <c r="F141" s="15" t="s">
        <v>2212</v>
      </c>
      <c r="G141" s="15" t="s">
        <v>371</v>
      </c>
      <c r="H141" s="24">
        <v>16</v>
      </c>
      <c r="I141" s="28">
        <v>9.0500000000000007</v>
      </c>
      <c r="J141" s="28">
        <f t="shared" si="4"/>
        <v>144.80000000000001</v>
      </c>
    </row>
    <row r="142" spans="1:10" s="2" customFormat="1">
      <c r="A142" s="11"/>
      <c r="B142" s="12"/>
      <c r="C142" s="13" t="s">
        <v>565</v>
      </c>
      <c r="D142" s="67" t="s">
        <v>122</v>
      </c>
      <c r="E142" s="14" t="s">
        <v>180</v>
      </c>
      <c r="F142" s="15" t="s">
        <v>2216</v>
      </c>
      <c r="G142" s="15" t="s">
        <v>19</v>
      </c>
      <c r="H142" s="24">
        <v>15</v>
      </c>
      <c r="I142" s="28">
        <v>10.48</v>
      </c>
      <c r="J142" s="28">
        <f t="shared" si="4"/>
        <v>157.20000000000002</v>
      </c>
    </row>
    <row r="143" spans="1:10" s="2" customFormat="1">
      <c r="A143" s="11"/>
      <c r="B143" s="12"/>
      <c r="C143" s="13"/>
      <c r="D143" s="14"/>
      <c r="E143" s="14"/>
      <c r="F143" s="15"/>
      <c r="G143" s="15"/>
      <c r="H143" s="24"/>
      <c r="I143" s="28"/>
      <c r="J143" s="28">
        <f t="shared" si="4"/>
        <v>0</v>
      </c>
    </row>
    <row r="144" spans="1:10" ht="24.95" customHeight="1">
      <c r="A144" s="45" t="s">
        <v>64</v>
      </c>
      <c r="B144" s="10"/>
      <c r="C144" s="9" t="s">
        <v>56</v>
      </c>
      <c r="D144" s="10"/>
      <c r="E144" s="10"/>
      <c r="F144" s="10"/>
      <c r="G144" s="10"/>
      <c r="H144" s="23">
        <v>0</v>
      </c>
      <c r="I144" s="28"/>
      <c r="J144" s="39">
        <f>SUM(J145:J147)</f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>
      <c r="A147" s="11"/>
      <c r="B147" s="16"/>
      <c r="C147" s="17"/>
      <c r="D147" s="17"/>
      <c r="E147" s="17"/>
      <c r="F147" s="16"/>
      <c r="G147" s="16"/>
      <c r="H147" s="23"/>
      <c r="I147" s="28"/>
      <c r="J147" s="28">
        <f t="shared" si="4"/>
        <v>0</v>
      </c>
    </row>
    <row r="148" spans="1:10" ht="24.95" customHeight="1">
      <c r="A148" s="45" t="s">
        <v>69</v>
      </c>
      <c r="B148" s="10"/>
      <c r="C148" s="9" t="s">
        <v>58</v>
      </c>
      <c r="D148" s="10"/>
      <c r="E148" s="10"/>
      <c r="F148" s="10"/>
      <c r="G148" s="10"/>
      <c r="H148" s="23">
        <v>0</v>
      </c>
      <c r="I148" s="28"/>
      <c r="J148" s="39">
        <f>SUM(J151)</f>
        <v>0</v>
      </c>
    </row>
    <row r="149" spans="1:10" ht="10.9" customHeight="1">
      <c r="A149" s="45"/>
      <c r="B149" s="10"/>
      <c r="C149" s="110" t="s">
        <v>2123</v>
      </c>
      <c r="D149" s="111" t="s">
        <v>2225</v>
      </c>
      <c r="E149" s="111" t="s">
        <v>2226</v>
      </c>
      <c r="F149" s="111" t="s">
        <v>2212</v>
      </c>
      <c r="G149" s="111" t="s">
        <v>371</v>
      </c>
      <c r="H149" s="23">
        <v>16</v>
      </c>
      <c r="I149" s="28">
        <v>9.7100000000000009</v>
      </c>
      <c r="J149" s="39">
        <f>H149*I149</f>
        <v>155.36000000000001</v>
      </c>
    </row>
    <row r="150" spans="1:10" ht="10.15" customHeight="1">
      <c r="A150" s="45"/>
      <c r="B150" s="10"/>
      <c r="C150" s="9"/>
      <c r="D150" s="10"/>
      <c r="E150" s="10"/>
      <c r="F150" s="10"/>
      <c r="G150" s="10"/>
      <c r="H150" s="23"/>
      <c r="I150" s="28"/>
      <c r="J150" s="39"/>
    </row>
    <row r="151" spans="1:10" s="2" customFormat="1">
      <c r="A151" s="11"/>
      <c r="B151" s="12"/>
      <c r="C151" s="13"/>
      <c r="D151" s="14"/>
      <c r="E151" s="14"/>
      <c r="F151" s="15"/>
      <c r="G151" s="15"/>
      <c r="H151" s="24"/>
      <c r="I151" s="28"/>
      <c r="J151" s="28">
        <f t="shared" si="4"/>
        <v>0</v>
      </c>
    </row>
    <row r="152" spans="1:10" ht="24.95" customHeight="1">
      <c r="A152" s="45" t="s">
        <v>71</v>
      </c>
      <c r="B152" s="10"/>
      <c r="C152" s="9" t="s">
        <v>60</v>
      </c>
      <c r="D152" s="10"/>
      <c r="E152" s="10"/>
      <c r="F152" s="10"/>
      <c r="G152" s="10"/>
      <c r="H152" s="23">
        <v>0</v>
      </c>
      <c r="I152" s="28"/>
      <c r="J152" s="39">
        <f>SUM(J153:J155)</f>
        <v>368.90000000000003</v>
      </c>
    </row>
    <row r="153" spans="1:10" s="2" customFormat="1">
      <c r="A153" s="11"/>
      <c r="B153" s="12"/>
      <c r="C153" s="13" t="s">
        <v>567</v>
      </c>
      <c r="D153" s="14"/>
      <c r="E153" s="14" t="s">
        <v>390</v>
      </c>
      <c r="F153" s="15" t="s">
        <v>2219</v>
      </c>
      <c r="G153" s="15" t="s">
        <v>19</v>
      </c>
      <c r="H153" s="24">
        <v>31</v>
      </c>
      <c r="I153" s="28">
        <v>11.9</v>
      </c>
      <c r="J153" s="28">
        <f t="shared" ref="J153:J195" si="5">H153*I153</f>
        <v>368.90000000000003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s="2" customFormat="1">
      <c r="A155" s="11"/>
      <c r="B155" s="12"/>
      <c r="C155" s="13"/>
      <c r="D155" s="14"/>
      <c r="E155" s="14"/>
      <c r="F155" s="15"/>
      <c r="G155" s="15"/>
      <c r="H155" s="24"/>
      <c r="I155" s="28"/>
      <c r="J155" s="28">
        <f t="shared" si="5"/>
        <v>0</v>
      </c>
    </row>
    <row r="156" spans="1:10" ht="24.95" customHeight="1">
      <c r="A156" s="45" t="s">
        <v>73</v>
      </c>
      <c r="B156" s="10"/>
      <c r="C156" s="9" t="s">
        <v>65</v>
      </c>
      <c r="D156" s="10"/>
      <c r="E156" s="10"/>
      <c r="F156" s="10"/>
      <c r="G156" s="10"/>
      <c r="H156" s="23">
        <v>0</v>
      </c>
      <c r="I156" s="28"/>
      <c r="J156" s="39">
        <f>SUM(J157:J159)</f>
        <v>234.64000000000001</v>
      </c>
    </row>
    <row r="157" spans="1:10" s="2" customFormat="1">
      <c r="A157" s="11"/>
      <c r="B157" s="12"/>
      <c r="C157" s="13" t="s">
        <v>568</v>
      </c>
      <c r="D157" s="14" t="s">
        <v>67</v>
      </c>
      <c r="E157" s="14" t="s">
        <v>17</v>
      </c>
      <c r="F157" s="15" t="s">
        <v>2219</v>
      </c>
      <c r="G157" s="15" t="s">
        <v>393</v>
      </c>
      <c r="H157" s="24">
        <v>28</v>
      </c>
      <c r="I157" s="28">
        <v>8.3800000000000008</v>
      </c>
      <c r="J157" s="28">
        <f t="shared" si="5"/>
        <v>234.64000000000001</v>
      </c>
    </row>
    <row r="158" spans="1:10" s="2" customForma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s="2" customFormat="1" ht="11.45" customHeight="1">
      <c r="A159" s="11"/>
      <c r="B159" s="12"/>
      <c r="C159" s="13"/>
      <c r="D159" s="14"/>
      <c r="E159" s="14"/>
      <c r="F159" s="15"/>
      <c r="G159" s="15"/>
      <c r="H159" s="24"/>
      <c r="I159" s="28"/>
      <c r="J159" s="28">
        <f t="shared" si="5"/>
        <v>0</v>
      </c>
    </row>
    <row r="160" spans="1:10" ht="24.95" customHeight="1">
      <c r="A160" s="45" t="s">
        <v>75</v>
      </c>
      <c r="B160" s="10"/>
      <c r="C160" s="9" t="s">
        <v>70</v>
      </c>
      <c r="D160" s="10"/>
      <c r="E160" s="10"/>
      <c r="F160" s="10"/>
      <c r="G160" s="10"/>
      <c r="H160" s="23">
        <v>0</v>
      </c>
      <c r="I160" s="28"/>
      <c r="J160" s="39">
        <f>SUM(J161:J163)</f>
        <v>0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>
      <c r="A163" s="11"/>
      <c r="B163" s="16"/>
      <c r="C163" s="17"/>
      <c r="D163" s="17"/>
      <c r="E163" s="17"/>
      <c r="F163" s="16"/>
      <c r="G163" s="16"/>
      <c r="H163" s="23"/>
      <c r="I163" s="28"/>
      <c r="J163" s="28">
        <f t="shared" si="5"/>
        <v>0</v>
      </c>
    </row>
    <row r="164" spans="1:10" ht="24.95" customHeight="1">
      <c r="A164" s="45" t="s">
        <v>77</v>
      </c>
      <c r="B164" s="10"/>
      <c r="C164" s="9" t="s">
        <v>72</v>
      </c>
      <c r="D164" s="10"/>
      <c r="E164" s="10"/>
      <c r="F164" s="10"/>
      <c r="G164" s="10"/>
      <c r="H164" s="23">
        <v>0</v>
      </c>
      <c r="I164" s="28"/>
      <c r="J164" s="39">
        <f>SUM(J165:J167)</f>
        <v>0</v>
      </c>
    </row>
    <row r="165" spans="1:10" s="2" customFormat="1">
      <c r="A165" s="11"/>
      <c r="B165" s="16"/>
      <c r="C165" s="13"/>
      <c r="D165" s="14"/>
      <c r="E165" s="14"/>
      <c r="F165" s="15"/>
      <c r="G165" s="15"/>
      <c r="H165" s="24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>
      <c r="A167" s="11"/>
      <c r="B167" s="16"/>
      <c r="C167" s="17"/>
      <c r="D167" s="17"/>
      <c r="E167" s="17"/>
      <c r="F167" s="16"/>
      <c r="G167" s="16"/>
      <c r="H167" s="23"/>
      <c r="I167" s="28"/>
      <c r="J167" s="28">
        <f t="shared" si="5"/>
        <v>0</v>
      </c>
    </row>
    <row r="168" spans="1:10" ht="24.95" customHeight="1">
      <c r="A168" s="45" t="s">
        <v>79</v>
      </c>
      <c r="B168" s="10"/>
      <c r="C168" s="9" t="s">
        <v>74</v>
      </c>
      <c r="D168" s="10"/>
      <c r="E168" s="10"/>
      <c r="F168" s="10"/>
      <c r="G168" s="10"/>
      <c r="H168" s="23">
        <v>0</v>
      </c>
      <c r="I168" s="28"/>
      <c r="J168" s="39">
        <f>SUM(J169:J171)</f>
        <v>0</v>
      </c>
    </row>
    <row r="169" spans="1:10" s="2" customFormat="1" ht="10.15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s="2" customFormat="1" ht="10.9" customHeight="1">
      <c r="A171" s="11"/>
      <c r="B171" s="12"/>
      <c r="C171" s="13"/>
      <c r="D171" s="14"/>
      <c r="E171" s="14"/>
      <c r="F171" s="15"/>
      <c r="G171" s="15"/>
      <c r="H171" s="24"/>
      <c r="I171" s="28"/>
      <c r="J171" s="28">
        <f t="shared" si="5"/>
        <v>0</v>
      </c>
    </row>
    <row r="172" spans="1:10" ht="24.95" customHeight="1">
      <c r="A172" s="45" t="s">
        <v>81</v>
      </c>
      <c r="B172" s="10"/>
      <c r="C172" s="9" t="s">
        <v>76</v>
      </c>
      <c r="D172" s="10"/>
      <c r="E172" s="10"/>
      <c r="F172" s="10"/>
      <c r="G172" s="10"/>
      <c r="H172" s="23">
        <v>0</v>
      </c>
      <c r="I172" s="28"/>
      <c r="J172" s="39">
        <f>SUM(J175)</f>
        <v>0</v>
      </c>
    </row>
    <row r="173" spans="1:10" ht="10.9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 ht="12" customHeight="1">
      <c r="A174" s="45"/>
      <c r="B174" s="10"/>
      <c r="C174" s="9"/>
      <c r="D174" s="10"/>
      <c r="E174" s="10"/>
      <c r="F174" s="10"/>
      <c r="G174" s="10"/>
      <c r="H174" s="23"/>
      <c r="I174" s="28"/>
      <c r="J174" s="39"/>
    </row>
    <row r="175" spans="1:10">
      <c r="A175" s="11"/>
      <c r="B175" s="16"/>
      <c r="C175" s="17"/>
      <c r="D175" s="17"/>
      <c r="E175" s="17"/>
      <c r="F175" s="16"/>
      <c r="G175" s="16"/>
      <c r="H175" s="23"/>
      <c r="I175" s="28"/>
      <c r="J175" s="28">
        <f t="shared" si="5"/>
        <v>0</v>
      </c>
    </row>
    <row r="176" spans="1:10" ht="24.95" customHeight="1">
      <c r="A176" s="45" t="s">
        <v>83</v>
      </c>
      <c r="B176" s="10"/>
      <c r="C176" s="9" t="s">
        <v>78</v>
      </c>
      <c r="D176" s="10"/>
      <c r="E176" s="10"/>
      <c r="F176" s="10"/>
      <c r="G176" s="10"/>
      <c r="H176" s="23">
        <v>0</v>
      </c>
      <c r="I176" s="28"/>
      <c r="J176" s="39">
        <f>SUM(J177:J179)</f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>
      <c r="A179" s="11"/>
      <c r="B179" s="16"/>
      <c r="C179" s="17"/>
      <c r="D179" s="17"/>
      <c r="E179" s="17"/>
      <c r="F179" s="16"/>
      <c r="G179" s="16"/>
      <c r="H179" s="23"/>
      <c r="I179" s="28"/>
      <c r="J179" s="28">
        <f t="shared" si="5"/>
        <v>0</v>
      </c>
    </row>
    <row r="180" spans="1:10" ht="24.95" customHeight="1">
      <c r="A180" s="45" t="s">
        <v>85</v>
      </c>
      <c r="B180" s="10"/>
      <c r="C180" s="9" t="s">
        <v>80</v>
      </c>
      <c r="D180" s="10"/>
      <c r="E180" s="10"/>
      <c r="F180" s="10"/>
      <c r="G180" s="10"/>
      <c r="H180" s="23">
        <v>0</v>
      </c>
      <c r="I180" s="28"/>
      <c r="J180" s="39">
        <f>SUM(J183)</f>
        <v>0</v>
      </c>
    </row>
    <row r="181" spans="1:10" ht="11.45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10.9" customHeight="1">
      <c r="A182" s="45"/>
      <c r="B182" s="10"/>
      <c r="C182" s="9"/>
      <c r="D182" s="10"/>
      <c r="E182" s="10"/>
      <c r="F182" s="10"/>
      <c r="G182" s="10"/>
      <c r="H182" s="23"/>
      <c r="I182" s="28"/>
      <c r="J182" s="39"/>
    </row>
    <row r="183" spans="1:10" ht="9.6" customHeight="1">
      <c r="A183" s="11"/>
      <c r="B183" s="16"/>
      <c r="C183" s="17"/>
      <c r="D183" s="17"/>
      <c r="E183" s="17"/>
      <c r="F183" s="16"/>
      <c r="G183" s="16"/>
      <c r="H183" s="23"/>
      <c r="I183" s="28"/>
      <c r="J183" s="28">
        <f>H183*I183</f>
        <v>0</v>
      </c>
    </row>
    <row r="184" spans="1:10" ht="24.95" customHeight="1">
      <c r="A184" s="45" t="s">
        <v>126</v>
      </c>
      <c r="B184" s="10"/>
      <c r="C184" s="9" t="s">
        <v>82</v>
      </c>
      <c r="D184" s="10"/>
      <c r="E184" s="10"/>
      <c r="F184" s="10"/>
      <c r="G184" s="10"/>
      <c r="H184" s="23">
        <v>0</v>
      </c>
      <c r="I184" s="28"/>
      <c r="J184" s="39">
        <f>SUM(J185:J187)</f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>
      <c r="A186" s="11"/>
      <c r="B186" s="16"/>
      <c r="C186" s="17"/>
      <c r="D186" s="17"/>
      <c r="E186" s="17"/>
      <c r="F186" s="16"/>
      <c r="G186" s="16"/>
      <c r="H186" s="23"/>
      <c r="I186" s="28"/>
      <c r="J186" s="28">
        <f t="shared" si="5"/>
        <v>0</v>
      </c>
    </row>
    <row r="187" spans="1:10" s="2" customFormat="1">
      <c r="A187" s="11"/>
      <c r="B187" s="12"/>
      <c r="C187" s="14"/>
      <c r="D187" s="14"/>
      <c r="E187" s="14"/>
      <c r="F187" s="15"/>
      <c r="G187" s="15"/>
      <c r="H187" s="24"/>
      <c r="I187" s="28"/>
      <c r="J187" s="28">
        <f t="shared" si="5"/>
        <v>0</v>
      </c>
    </row>
    <row r="188" spans="1:10" ht="24.75" customHeight="1">
      <c r="A188" s="45" t="s">
        <v>127</v>
      </c>
      <c r="B188" s="10"/>
      <c r="C188" s="9" t="s">
        <v>84</v>
      </c>
      <c r="D188" s="10"/>
      <c r="E188" s="10"/>
      <c r="F188" s="10"/>
      <c r="G188" s="10"/>
      <c r="H188" s="23">
        <v>0</v>
      </c>
      <c r="I188" s="28"/>
      <c r="J188" s="39">
        <f>SUM(J189:J191)</f>
        <v>0</v>
      </c>
    </row>
    <row r="189" spans="1:10" s="2" customFormat="1" ht="10.15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s="2" customFormat="1" ht="10.9" customHeight="1">
      <c r="A191" s="11"/>
      <c r="B191" s="12"/>
      <c r="C191" s="14"/>
      <c r="D191" s="14"/>
      <c r="E191" s="14"/>
      <c r="F191" s="15"/>
      <c r="G191" s="15"/>
      <c r="H191" s="24"/>
      <c r="I191" s="28"/>
      <c r="J191" s="28">
        <f t="shared" si="5"/>
        <v>0</v>
      </c>
    </row>
    <row r="192" spans="1:10" ht="24.95" customHeight="1">
      <c r="A192" s="45" t="s">
        <v>128</v>
      </c>
      <c r="B192" s="10"/>
      <c r="C192" s="9" t="s">
        <v>86</v>
      </c>
      <c r="D192" s="10"/>
      <c r="E192" s="10"/>
      <c r="F192" s="10"/>
      <c r="G192" s="10"/>
      <c r="H192" s="23">
        <v>0</v>
      </c>
      <c r="I192" s="28"/>
      <c r="J192" s="39">
        <f>SUM(J193:J195)</f>
        <v>339.45</v>
      </c>
    </row>
    <row r="193" spans="1:10" s="2" customFormat="1">
      <c r="A193" s="276">
        <v>26</v>
      </c>
      <c r="B193" s="12"/>
      <c r="C193" s="284" t="s">
        <v>87</v>
      </c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09" t="s">
        <v>1843</v>
      </c>
      <c r="D194" s="109" t="s">
        <v>408</v>
      </c>
      <c r="E194" s="14" t="s">
        <v>180</v>
      </c>
      <c r="F194" s="15" t="s">
        <v>2227</v>
      </c>
      <c r="G194" s="15" t="s">
        <v>19</v>
      </c>
      <c r="H194" s="24">
        <v>31</v>
      </c>
      <c r="I194" s="28">
        <v>10.95</v>
      </c>
      <c r="J194" s="28">
        <f t="shared" si="5"/>
        <v>339.45</v>
      </c>
    </row>
    <row r="195" spans="1:10" s="2" customFormat="1">
      <c r="A195" s="11"/>
      <c r="B195" s="12"/>
      <c r="C195" s="14"/>
      <c r="D195" s="14"/>
      <c r="E195" s="14"/>
      <c r="F195" s="15"/>
      <c r="G195" s="15"/>
      <c r="H195" s="24"/>
      <c r="I195" s="28"/>
      <c r="J195" s="28">
        <f t="shared" si="5"/>
        <v>0</v>
      </c>
    </row>
    <row r="196" spans="1:10" s="2" customFormat="1" ht="15.75">
      <c r="A196" s="32" t="s">
        <v>91</v>
      </c>
      <c r="B196" s="33"/>
      <c r="C196" s="34"/>
      <c r="D196" s="35"/>
      <c r="E196" s="35"/>
      <c r="F196" s="36"/>
      <c r="G196" s="36"/>
      <c r="H196" s="37"/>
      <c r="I196" s="38"/>
      <c r="J196" s="28"/>
    </row>
    <row r="197" spans="1:10" ht="24.95" customHeight="1">
      <c r="A197" s="41" t="s">
        <v>131</v>
      </c>
      <c r="B197" s="40"/>
      <c r="C197" s="42"/>
      <c r="D197" s="42"/>
      <c r="E197" s="42"/>
      <c r="F197" s="42"/>
      <c r="G197" s="42"/>
      <c r="H197" s="43"/>
      <c r="I197" s="44"/>
      <c r="J197" s="28"/>
    </row>
    <row r="198" spans="1:10" ht="24.95" customHeight="1">
      <c r="A198" s="45" t="s">
        <v>13</v>
      </c>
      <c r="B198" s="10"/>
      <c r="C198" s="9" t="s">
        <v>93</v>
      </c>
      <c r="D198" s="10"/>
      <c r="E198" s="10"/>
      <c r="F198" s="10"/>
      <c r="G198" s="10"/>
      <c r="H198" s="23">
        <v>0</v>
      </c>
      <c r="I198" s="28"/>
      <c r="J198" s="39">
        <f>SUM(J199:J201)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>
        <f t="shared" ref="J199:J237" si="6">H199*I199</f>
        <v>0</v>
      </c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/>
    </row>
    <row r="201" spans="1:10" s="2" customFormat="1">
      <c r="A201" s="11"/>
      <c r="B201" s="12"/>
      <c r="C201" s="13"/>
      <c r="D201" s="14"/>
      <c r="E201" s="14"/>
      <c r="F201" s="15"/>
      <c r="G201" s="15"/>
      <c r="H201" s="24"/>
      <c r="I201" s="28"/>
      <c r="J201" s="28">
        <f t="shared" si="6"/>
        <v>0</v>
      </c>
    </row>
    <row r="202" spans="1:10" ht="24.95" customHeight="1">
      <c r="A202" s="45" t="s">
        <v>94</v>
      </c>
      <c r="B202" s="10"/>
      <c r="C202" s="9" t="s">
        <v>95</v>
      </c>
      <c r="D202" s="10"/>
      <c r="E202" s="10"/>
      <c r="F202" s="10"/>
      <c r="G202" s="10"/>
      <c r="H202" s="23">
        <v>0</v>
      </c>
      <c r="I202" s="28"/>
      <c r="J202" s="39">
        <f>SUM(J203:J205)</f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s="2" customFormat="1">
      <c r="A205" s="11"/>
      <c r="B205" s="12"/>
      <c r="C205" s="13"/>
      <c r="D205" s="14"/>
      <c r="E205" s="14"/>
      <c r="F205" s="15"/>
      <c r="G205" s="15"/>
      <c r="H205" s="24"/>
      <c r="I205" s="28"/>
      <c r="J205" s="28">
        <f t="shared" si="6"/>
        <v>0</v>
      </c>
    </row>
    <row r="206" spans="1:10" ht="24.95" customHeight="1">
      <c r="A206" s="45" t="s">
        <v>96</v>
      </c>
      <c r="B206" s="10"/>
      <c r="C206" s="9" t="s">
        <v>97</v>
      </c>
      <c r="D206" s="10"/>
      <c r="E206" s="10"/>
      <c r="F206" s="10"/>
      <c r="G206" s="10"/>
      <c r="H206" s="23">
        <v>0</v>
      </c>
      <c r="I206" s="28"/>
      <c r="J206" s="39">
        <f>SUM(J207:J209)</f>
        <v>0</v>
      </c>
    </row>
    <row r="207" spans="1:10">
      <c r="A207" s="11"/>
      <c r="B207" s="16"/>
      <c r="C207" s="17"/>
      <c r="D207" s="17"/>
      <c r="E207" s="17"/>
      <c r="F207" s="16"/>
      <c r="G207" s="16"/>
      <c r="H207" s="23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s="2" customFormat="1">
      <c r="A209" s="11"/>
      <c r="B209" s="12"/>
      <c r="C209" s="13"/>
      <c r="D209" s="14"/>
      <c r="E209" s="14"/>
      <c r="F209" s="15"/>
      <c r="G209" s="15"/>
      <c r="H209" s="24"/>
      <c r="I209" s="28"/>
      <c r="J209" s="28">
        <f t="shared" si="6"/>
        <v>0</v>
      </c>
    </row>
    <row r="210" spans="1:10" ht="24.95" customHeight="1">
      <c r="A210" s="45" t="s">
        <v>104</v>
      </c>
      <c r="B210" s="10"/>
      <c r="C210" s="9" t="s">
        <v>28</v>
      </c>
      <c r="D210" s="10"/>
      <c r="E210" s="10"/>
      <c r="F210" s="10"/>
      <c r="G210" s="10"/>
      <c r="H210" s="23">
        <v>0</v>
      </c>
      <c r="I210" s="28"/>
      <c r="J210" s="39">
        <f>SUM(J211:J213)</f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>
      <c r="A213" s="11"/>
      <c r="B213" s="16"/>
      <c r="C213" s="17"/>
      <c r="D213" s="17"/>
      <c r="E213" s="17"/>
      <c r="F213" s="16"/>
      <c r="G213" s="16"/>
      <c r="H213" s="23"/>
      <c r="I213" s="28"/>
      <c r="J213" s="28">
        <f t="shared" si="6"/>
        <v>0</v>
      </c>
    </row>
    <row r="214" spans="1:10" ht="24.95" customHeight="1">
      <c r="A214" s="45" t="s">
        <v>39</v>
      </c>
      <c r="B214" s="10"/>
      <c r="C214" s="9" t="s">
        <v>30</v>
      </c>
      <c r="D214" s="10"/>
      <c r="E214" s="10"/>
      <c r="F214" s="10"/>
      <c r="G214" s="10"/>
      <c r="H214" s="23">
        <v>0</v>
      </c>
      <c r="I214" s="28"/>
      <c r="J214" s="28">
        <f t="shared" si="6"/>
        <v>0</v>
      </c>
    </row>
    <row r="215" spans="1:10" s="2" customFormat="1" ht="22.5">
      <c r="A215" s="11"/>
      <c r="B215" s="12"/>
      <c r="C215" s="13" t="s">
        <v>2228</v>
      </c>
      <c r="D215" s="14" t="s">
        <v>252</v>
      </c>
      <c r="E215" s="14" t="s">
        <v>180</v>
      </c>
      <c r="F215" s="15" t="s">
        <v>96</v>
      </c>
      <c r="G215" s="15" t="s">
        <v>19</v>
      </c>
      <c r="H215" s="24">
        <v>35</v>
      </c>
      <c r="I215" s="28">
        <v>12.38</v>
      </c>
      <c r="J215" s="28">
        <f t="shared" si="6"/>
        <v>433.3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s="2" customFormat="1">
      <c r="A217" s="11"/>
      <c r="B217" s="12"/>
      <c r="C217" s="13"/>
      <c r="D217" s="14"/>
      <c r="E217" s="14"/>
      <c r="F217" s="15"/>
      <c r="G217" s="15"/>
      <c r="H217" s="24"/>
      <c r="I217" s="28"/>
      <c r="J217" s="28">
        <f t="shared" si="6"/>
        <v>0</v>
      </c>
    </row>
    <row r="218" spans="1:10" ht="24.95" customHeight="1">
      <c r="A218" s="45" t="s">
        <v>41</v>
      </c>
      <c r="B218" s="10"/>
      <c r="C218" s="9" t="s">
        <v>35</v>
      </c>
      <c r="D218" s="10"/>
      <c r="E218" s="10"/>
      <c r="F218" s="10"/>
      <c r="G218" s="10"/>
      <c r="H218" s="23">
        <v>0</v>
      </c>
      <c r="I218" s="28"/>
      <c r="J218" s="39">
        <f>SUM(J219:J221)</f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>
      <c r="A221" s="11"/>
      <c r="B221" s="16"/>
      <c r="C221" s="17"/>
      <c r="D221" s="17"/>
      <c r="E221" s="17"/>
      <c r="F221" s="16"/>
      <c r="G221" s="16"/>
      <c r="H221" s="23"/>
      <c r="I221" s="28"/>
      <c r="J221" s="28">
        <f t="shared" si="6"/>
        <v>0</v>
      </c>
    </row>
    <row r="222" spans="1:10" ht="24.95" customHeight="1">
      <c r="A222" s="45" t="s">
        <v>43</v>
      </c>
      <c r="B222" s="10"/>
      <c r="C222" s="9" t="s">
        <v>40</v>
      </c>
      <c r="D222" s="10"/>
      <c r="E222" s="10"/>
      <c r="F222" s="10"/>
      <c r="G222" s="10"/>
      <c r="H222" s="23">
        <v>0</v>
      </c>
      <c r="I222" s="28"/>
      <c r="J222" s="39">
        <f>SUM(J223:J225)</f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>
        <f t="shared" si="6"/>
        <v>0</v>
      </c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/>
    </row>
    <row r="225" spans="1:10">
      <c r="A225" s="11"/>
      <c r="B225" s="16"/>
      <c r="C225" s="17"/>
      <c r="D225" s="17"/>
      <c r="E225" s="17"/>
      <c r="F225" s="16"/>
      <c r="G225" s="16"/>
      <c r="H225" s="23"/>
      <c r="I225" s="28"/>
      <c r="J225" s="28">
        <f t="shared" si="6"/>
        <v>0</v>
      </c>
    </row>
    <row r="226" spans="1:10" ht="24.95" customHeight="1">
      <c r="A226" s="45" t="s">
        <v>49</v>
      </c>
      <c r="B226" s="10"/>
      <c r="C226" s="9" t="s">
        <v>112</v>
      </c>
      <c r="D226" s="10"/>
      <c r="E226" s="10"/>
      <c r="F226" s="10"/>
      <c r="G226" s="10"/>
      <c r="H226" s="23">
        <v>0</v>
      </c>
      <c r="I226" s="28"/>
      <c r="J226" s="39">
        <f>SUM(J227:J229)</f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>
        <f t="shared" si="6"/>
        <v>0</v>
      </c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/>
    </row>
    <row r="229" spans="1:10">
      <c r="A229" s="11"/>
      <c r="B229" s="16"/>
      <c r="C229" s="17"/>
      <c r="D229" s="17"/>
      <c r="E229" s="17"/>
      <c r="F229" s="16"/>
      <c r="G229" s="16"/>
      <c r="H229" s="23"/>
      <c r="I229" s="28"/>
      <c r="J229" s="28">
        <f t="shared" si="6"/>
        <v>0</v>
      </c>
    </row>
    <row r="230" spans="1:10" ht="24.95" customHeight="1">
      <c r="A230" s="45" t="s">
        <v>51</v>
      </c>
      <c r="B230" s="10"/>
      <c r="C230" s="9" t="s">
        <v>136</v>
      </c>
      <c r="D230" s="10"/>
      <c r="E230" s="10"/>
      <c r="F230" s="10"/>
      <c r="G230" s="10"/>
      <c r="H230" s="23">
        <v>0</v>
      </c>
      <c r="I230" s="28"/>
      <c r="J230" s="39">
        <f>SUM(J231:J233)</f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>
        <f t="shared" si="6"/>
        <v>0</v>
      </c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/>
    </row>
    <row r="233" spans="1:10">
      <c r="A233" s="11"/>
      <c r="B233" s="16"/>
      <c r="C233" s="17"/>
      <c r="D233" s="17"/>
      <c r="E233" s="17"/>
      <c r="F233" s="16"/>
      <c r="G233" s="16"/>
      <c r="H233" s="23"/>
      <c r="I233" s="28"/>
      <c r="J233" s="28">
        <f t="shared" si="6"/>
        <v>0</v>
      </c>
    </row>
    <row r="234" spans="1:10" ht="24.95" customHeight="1">
      <c r="A234" s="45" t="s">
        <v>55</v>
      </c>
      <c r="B234" s="10"/>
      <c r="C234" s="9" t="s">
        <v>42</v>
      </c>
      <c r="D234" s="10"/>
      <c r="E234" s="10"/>
      <c r="F234" s="10"/>
      <c r="G234" s="10"/>
      <c r="H234" s="23">
        <v>0</v>
      </c>
      <c r="I234" s="28"/>
      <c r="J234" s="39">
        <f>SUM(J235:J237)</f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>
        <f t="shared" si="6"/>
        <v>0</v>
      </c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/>
    </row>
    <row r="237" spans="1:10">
      <c r="A237" s="11"/>
      <c r="B237" s="16"/>
      <c r="C237" s="17"/>
      <c r="D237" s="17"/>
      <c r="E237" s="17"/>
      <c r="F237" s="16"/>
      <c r="G237" s="16"/>
      <c r="H237" s="23"/>
      <c r="I237" s="28"/>
      <c r="J237" s="28">
        <f t="shared" si="6"/>
        <v>0</v>
      </c>
    </row>
    <row r="238" spans="1:10" ht="24.95" customHeight="1">
      <c r="A238" s="45" t="s">
        <v>57</v>
      </c>
      <c r="B238" s="10"/>
      <c r="C238" s="9" t="s">
        <v>44</v>
      </c>
      <c r="D238" s="10"/>
      <c r="E238" s="10"/>
      <c r="F238" s="10"/>
      <c r="G238" s="10"/>
      <c r="H238" s="23">
        <v>0</v>
      </c>
      <c r="I238" s="28"/>
      <c r="J238" s="39">
        <f>SUM(J239:J241)</f>
        <v>750.05</v>
      </c>
    </row>
    <row r="239" spans="1:10" s="2" customFormat="1">
      <c r="A239" s="11"/>
      <c r="B239" s="12"/>
      <c r="C239" s="13" t="s">
        <v>2229</v>
      </c>
      <c r="D239" s="14" t="s">
        <v>692</v>
      </c>
      <c r="E239" s="14" t="s">
        <v>215</v>
      </c>
      <c r="F239" s="15" t="s">
        <v>96</v>
      </c>
      <c r="G239" s="15" t="s">
        <v>19</v>
      </c>
      <c r="H239" s="24">
        <v>35</v>
      </c>
      <c r="I239" s="28">
        <v>10</v>
      </c>
      <c r="J239" s="28">
        <f t="shared" ref="J239:J293" si="7">H239*I239</f>
        <v>350</v>
      </c>
    </row>
    <row r="240" spans="1:10" s="2" customFormat="1">
      <c r="A240" s="11"/>
      <c r="B240" s="12"/>
      <c r="C240" s="13" t="s">
        <v>2230</v>
      </c>
      <c r="D240" s="14" t="s">
        <v>692</v>
      </c>
      <c r="E240" s="14" t="s">
        <v>2231</v>
      </c>
      <c r="F240" s="15" t="s">
        <v>96</v>
      </c>
      <c r="G240" s="15" t="s">
        <v>19</v>
      </c>
      <c r="H240" s="24">
        <v>35</v>
      </c>
      <c r="I240" s="28">
        <v>11.43</v>
      </c>
      <c r="J240" s="28">
        <f t="shared" si="7"/>
        <v>400.05</v>
      </c>
    </row>
    <row r="241" spans="1:10" s="2" customFormat="1">
      <c r="A241" s="11"/>
      <c r="B241" s="12"/>
      <c r="C241" s="13"/>
      <c r="D241" s="14"/>
      <c r="E241" s="14"/>
      <c r="F241" s="15"/>
      <c r="G241" s="15"/>
      <c r="H241" s="24"/>
      <c r="I241" s="28"/>
      <c r="J241" s="28">
        <f t="shared" si="7"/>
        <v>0</v>
      </c>
    </row>
    <row r="242" spans="1:10" ht="24.95" customHeight="1">
      <c r="A242" s="45" t="s">
        <v>59</v>
      </c>
      <c r="B242" s="10"/>
      <c r="C242" s="9" t="s">
        <v>50</v>
      </c>
      <c r="D242" s="10"/>
      <c r="E242" s="10"/>
      <c r="F242" s="10"/>
      <c r="G242" s="10"/>
      <c r="H242" s="23">
        <v>0</v>
      </c>
      <c r="I242" s="28"/>
      <c r="J242" s="39">
        <f>SUM(J243:J245)</f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>
      <c r="A245" s="11"/>
      <c r="B245" s="16"/>
      <c r="C245" s="17"/>
      <c r="D245" s="17"/>
      <c r="E245" s="17"/>
      <c r="F245" s="16"/>
      <c r="G245" s="16"/>
      <c r="H245" s="23"/>
      <c r="I245" s="28"/>
      <c r="J245" s="28">
        <f t="shared" si="7"/>
        <v>0</v>
      </c>
    </row>
    <row r="246" spans="1:10" ht="24.95" customHeight="1">
      <c r="A246" s="45" t="s">
        <v>64</v>
      </c>
      <c r="B246" s="10"/>
      <c r="C246" s="9" t="s">
        <v>52</v>
      </c>
      <c r="D246" s="10"/>
      <c r="E246" s="10"/>
      <c r="F246" s="10"/>
      <c r="G246" s="10"/>
      <c r="H246" s="23">
        <v>0</v>
      </c>
      <c r="I246" s="28"/>
      <c r="J246" s="39">
        <f>SUM(J247:J249)</f>
        <v>366.8</v>
      </c>
    </row>
    <row r="247" spans="1:10" s="2" customFormat="1">
      <c r="A247" s="11"/>
      <c r="B247" s="12"/>
      <c r="C247" s="13" t="s">
        <v>2232</v>
      </c>
      <c r="D247" s="14" t="s">
        <v>717</v>
      </c>
      <c r="E247" s="14" t="s">
        <v>215</v>
      </c>
      <c r="F247" s="15" t="s">
        <v>96</v>
      </c>
      <c r="G247" s="15" t="s">
        <v>19</v>
      </c>
      <c r="H247" s="24">
        <v>35</v>
      </c>
      <c r="I247" s="28">
        <v>10.48</v>
      </c>
      <c r="J247" s="28">
        <f t="shared" si="7"/>
        <v>366.8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s="2" customFormat="1">
      <c r="A249" s="11"/>
      <c r="B249" s="12"/>
      <c r="C249" s="13"/>
      <c r="D249" s="14"/>
      <c r="E249" s="14"/>
      <c r="F249" s="15"/>
      <c r="G249" s="15"/>
      <c r="H249" s="24"/>
      <c r="I249" s="28"/>
      <c r="J249" s="28">
        <f t="shared" si="7"/>
        <v>0</v>
      </c>
    </row>
    <row r="250" spans="1:10" ht="24.95" customHeight="1">
      <c r="A250" s="45" t="s">
        <v>69</v>
      </c>
      <c r="B250" s="10"/>
      <c r="C250" s="9" t="s">
        <v>56</v>
      </c>
      <c r="D250" s="10"/>
      <c r="E250" s="10"/>
      <c r="F250" s="10"/>
      <c r="G250" s="10"/>
      <c r="H250" s="23">
        <v>0</v>
      </c>
      <c r="I250" s="28"/>
      <c r="J250" s="39">
        <f>SUM(J253)</f>
        <v>0</v>
      </c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 ht="10.15" customHeight="1">
      <c r="A252" s="45"/>
      <c r="B252" s="10"/>
      <c r="C252" s="9"/>
      <c r="D252" s="10"/>
      <c r="E252" s="10"/>
      <c r="F252" s="10"/>
      <c r="G252" s="10"/>
      <c r="H252" s="23"/>
      <c r="I252" s="28"/>
      <c r="J252" s="39"/>
    </row>
    <row r="253" spans="1:10">
      <c r="A253" s="11"/>
      <c r="B253" s="16"/>
      <c r="C253" s="17"/>
      <c r="D253" s="17"/>
      <c r="E253" s="17"/>
      <c r="F253" s="16"/>
      <c r="G253" s="16"/>
      <c r="H253" s="23"/>
      <c r="I253" s="28"/>
      <c r="J253" s="28">
        <f t="shared" si="7"/>
        <v>0</v>
      </c>
    </row>
    <row r="254" spans="1:10" ht="24.95" customHeight="1">
      <c r="A254" s="45" t="s">
        <v>71</v>
      </c>
      <c r="B254" s="10"/>
      <c r="C254" s="9" t="s">
        <v>58</v>
      </c>
      <c r="D254" s="10"/>
      <c r="E254" s="10"/>
      <c r="F254" s="10"/>
      <c r="G254" s="10"/>
      <c r="H254" s="23">
        <v>0</v>
      </c>
      <c r="I254" s="28"/>
      <c r="J254" s="39">
        <f>SUM(J257)</f>
        <v>0</v>
      </c>
    </row>
    <row r="255" spans="1:10" ht="10.9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ht="10.15" customHeight="1">
      <c r="A256" s="45"/>
      <c r="B256" s="10"/>
      <c r="C256" s="9"/>
      <c r="D256" s="10"/>
      <c r="E256" s="10"/>
      <c r="F256" s="10"/>
      <c r="G256" s="10"/>
      <c r="H256" s="23"/>
      <c r="I256" s="28"/>
      <c r="J256" s="39"/>
    </row>
    <row r="257" spans="1:10" s="2" customFormat="1">
      <c r="A257" s="11"/>
      <c r="B257" s="12"/>
      <c r="C257" s="13"/>
      <c r="D257" s="14"/>
      <c r="E257" s="14"/>
      <c r="F257" s="15"/>
      <c r="G257" s="15"/>
      <c r="H257" s="24"/>
      <c r="I257" s="28"/>
      <c r="J257" s="28">
        <f t="shared" si="7"/>
        <v>0</v>
      </c>
    </row>
    <row r="258" spans="1:10" ht="24.95" customHeight="1">
      <c r="A258" s="45" t="s">
        <v>73</v>
      </c>
      <c r="B258" s="10"/>
      <c r="C258" s="9" t="s">
        <v>60</v>
      </c>
      <c r="D258" s="10"/>
      <c r="E258" s="10"/>
      <c r="F258" s="10"/>
      <c r="G258" s="10"/>
      <c r="H258" s="23">
        <v>0</v>
      </c>
      <c r="I258" s="28"/>
      <c r="J258" s="39">
        <f>SUM(J261)</f>
        <v>0</v>
      </c>
    </row>
    <row r="259" spans="1:10">
      <c r="C259" s="110"/>
      <c r="E259" s="111"/>
    </row>
    <row r="260" spans="1:10" ht="21" customHeight="1">
      <c r="A260" s="45"/>
      <c r="B260" s="10"/>
      <c r="C260" s="110" t="s">
        <v>2141</v>
      </c>
      <c r="D260" s="10"/>
      <c r="E260" s="111" t="s">
        <v>2233</v>
      </c>
      <c r="F260" s="111">
        <v>3</v>
      </c>
      <c r="G260" s="111" t="s">
        <v>19</v>
      </c>
      <c r="H260" s="23">
        <v>35</v>
      </c>
      <c r="I260" s="28">
        <v>12.38</v>
      </c>
      <c r="J260" s="39">
        <f>H260*I260</f>
        <v>433.3</v>
      </c>
    </row>
    <row r="261" spans="1:10" s="2" customFormat="1">
      <c r="A261" s="11"/>
      <c r="B261" s="12"/>
      <c r="C261" s="13"/>
      <c r="D261" s="14"/>
      <c r="E261" s="14"/>
      <c r="F261" s="15"/>
      <c r="G261" s="15"/>
      <c r="H261" s="24"/>
      <c r="I261" s="28"/>
      <c r="J261" s="28">
        <f t="shared" si="7"/>
        <v>0</v>
      </c>
    </row>
    <row r="262" spans="1:10" ht="24.95" customHeight="1">
      <c r="A262" s="45" t="s">
        <v>75</v>
      </c>
      <c r="B262" s="10"/>
      <c r="C262" s="9" t="s">
        <v>65</v>
      </c>
      <c r="D262" s="10"/>
      <c r="E262" s="10"/>
      <c r="F262" s="10"/>
      <c r="G262" s="10"/>
      <c r="H262" s="23">
        <v>0</v>
      </c>
      <c r="I262" s="28"/>
      <c r="J262" s="39">
        <f>SUM(J263:J265)</f>
        <v>290.5</v>
      </c>
    </row>
    <row r="263" spans="1:10" s="2" customFormat="1" ht="22.5">
      <c r="A263" s="11"/>
      <c r="B263" s="12"/>
      <c r="C263" s="13" t="s">
        <v>425</v>
      </c>
      <c r="D263" s="14" t="s">
        <v>144</v>
      </c>
      <c r="E263" s="14" t="s">
        <v>17</v>
      </c>
      <c r="F263" s="15" t="s">
        <v>96</v>
      </c>
      <c r="G263" s="15" t="s">
        <v>427</v>
      </c>
      <c r="H263" s="24">
        <v>35</v>
      </c>
      <c r="I263" s="28">
        <v>8.3000000000000007</v>
      </c>
      <c r="J263" s="28">
        <f t="shared" si="7"/>
        <v>290.5</v>
      </c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/>
    </row>
    <row r="265" spans="1:10" s="2" customFormat="1">
      <c r="A265" s="11"/>
      <c r="B265" s="12"/>
      <c r="C265" s="13"/>
      <c r="D265" s="14"/>
      <c r="E265" s="14"/>
      <c r="F265" s="15"/>
      <c r="G265" s="15"/>
      <c r="H265" s="24"/>
      <c r="I265" s="28"/>
      <c r="J265" s="28">
        <f t="shared" si="7"/>
        <v>0</v>
      </c>
    </row>
    <row r="266" spans="1:10" ht="24.95" customHeight="1">
      <c r="A266" s="45" t="s">
        <v>77</v>
      </c>
      <c r="B266" s="10"/>
      <c r="C266" s="9" t="s">
        <v>70</v>
      </c>
      <c r="D266" s="10"/>
      <c r="E266" s="10"/>
      <c r="F266" s="10"/>
      <c r="G266" s="10"/>
      <c r="H266" s="23">
        <v>0</v>
      </c>
      <c r="I266" s="28"/>
      <c r="J266" s="39">
        <f>SUM(J267:J269)</f>
        <v>0</v>
      </c>
    </row>
    <row r="267" spans="1:10">
      <c r="A267" s="11"/>
      <c r="B267" s="16"/>
      <c r="C267" s="17"/>
      <c r="D267" s="17"/>
      <c r="E267" s="17"/>
      <c r="F267" s="16"/>
      <c r="G267" s="16"/>
      <c r="H267" s="23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s="2" customFormat="1">
      <c r="A269" s="11"/>
      <c r="B269" s="12"/>
      <c r="C269" s="13"/>
      <c r="D269" s="14"/>
      <c r="E269" s="14"/>
      <c r="F269" s="15"/>
      <c r="G269" s="15"/>
      <c r="H269" s="24"/>
      <c r="I269" s="28"/>
      <c r="J269" s="28">
        <f t="shared" si="7"/>
        <v>0</v>
      </c>
    </row>
    <row r="270" spans="1:10" ht="24.95" customHeight="1">
      <c r="A270" s="45" t="s">
        <v>79</v>
      </c>
      <c r="B270" s="10"/>
      <c r="C270" s="9" t="s">
        <v>72</v>
      </c>
      <c r="D270" s="10"/>
      <c r="E270" s="10"/>
      <c r="F270" s="10"/>
      <c r="G270" s="10"/>
      <c r="H270" s="23">
        <v>0</v>
      </c>
      <c r="I270" s="28"/>
      <c r="J270" s="39">
        <f>SUM(J271:J273)</f>
        <v>0</v>
      </c>
    </row>
    <row r="271" spans="1:10" s="2" customFormat="1">
      <c r="A271" s="11"/>
      <c r="B271" s="16"/>
      <c r="C271" s="13"/>
      <c r="D271" s="14"/>
      <c r="E271" s="14"/>
      <c r="F271" s="15"/>
      <c r="G271" s="15"/>
      <c r="H271" s="24"/>
      <c r="I271" s="28"/>
      <c r="J271" s="28">
        <f t="shared" si="7"/>
        <v>0</v>
      </c>
    </row>
    <row r="272" spans="1:10">
      <c r="A272" s="11"/>
      <c r="B272" s="16"/>
      <c r="C272" s="17"/>
      <c r="D272" s="17"/>
      <c r="E272" s="17"/>
      <c r="F272" s="16"/>
      <c r="G272" s="16"/>
      <c r="H272" s="23"/>
      <c r="I272" s="28"/>
      <c r="J272" s="28">
        <f t="shared" si="7"/>
        <v>0</v>
      </c>
    </row>
    <row r="273" spans="1:10" s="2" customFormat="1">
      <c r="A273" s="11"/>
      <c r="B273" s="16"/>
      <c r="C273" s="14"/>
      <c r="D273" s="14"/>
      <c r="E273" s="14"/>
      <c r="F273" s="15"/>
      <c r="G273" s="15"/>
      <c r="H273" s="24"/>
      <c r="I273" s="28"/>
      <c r="J273" s="28">
        <f t="shared" si="7"/>
        <v>0</v>
      </c>
    </row>
    <row r="274" spans="1:10" ht="24.95" customHeight="1">
      <c r="A274" s="45" t="s">
        <v>81</v>
      </c>
      <c r="B274" s="10"/>
      <c r="C274" s="9" t="s">
        <v>74</v>
      </c>
      <c r="D274" s="10"/>
      <c r="E274" s="10"/>
      <c r="F274" s="10"/>
      <c r="G274" s="10"/>
      <c r="H274" s="23">
        <v>0</v>
      </c>
      <c r="I274" s="28"/>
      <c r="J274" s="39">
        <f>SUM(J275:J277)</f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s="2" customFormat="1">
      <c r="A277" s="11"/>
      <c r="B277" s="12"/>
      <c r="C277" s="13"/>
      <c r="D277" s="14"/>
      <c r="E277" s="14"/>
      <c r="F277" s="15"/>
      <c r="G277" s="15"/>
      <c r="H277" s="24"/>
      <c r="I277" s="28"/>
      <c r="J277" s="28">
        <f t="shared" si="7"/>
        <v>0</v>
      </c>
    </row>
    <row r="278" spans="1:10" ht="24.95" customHeight="1">
      <c r="A278" s="45" t="s">
        <v>83</v>
      </c>
      <c r="B278" s="10"/>
      <c r="C278" s="9" t="s">
        <v>76</v>
      </c>
      <c r="D278" s="10"/>
      <c r="E278" s="10"/>
      <c r="F278" s="10"/>
      <c r="G278" s="10"/>
      <c r="H278" s="23">
        <v>0</v>
      </c>
      <c r="I278" s="28"/>
      <c r="J278" s="39">
        <f>SUM(J281)</f>
        <v>0</v>
      </c>
    </row>
    <row r="279" spans="1:10" ht="10.9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 ht="11.45" customHeight="1">
      <c r="A280" s="9"/>
      <c r="B280" s="10"/>
      <c r="C280" s="10"/>
      <c r="D280" s="10"/>
      <c r="E280" s="10"/>
      <c r="F280" s="10"/>
      <c r="G280" s="10"/>
      <c r="H280" s="23"/>
      <c r="I280" s="28"/>
      <c r="J280" s="39"/>
    </row>
    <row r="281" spans="1:10">
      <c r="A281" s="11"/>
      <c r="B281" s="16"/>
      <c r="C281" s="17"/>
      <c r="D281" s="17"/>
      <c r="E281" s="17"/>
      <c r="F281" s="16"/>
      <c r="G281" s="16"/>
      <c r="H281" s="23"/>
      <c r="I281" s="28"/>
      <c r="J281" s="28">
        <f t="shared" si="7"/>
        <v>0</v>
      </c>
    </row>
    <row r="282" spans="1:10" ht="24.95" customHeight="1">
      <c r="A282" s="45" t="s">
        <v>85</v>
      </c>
      <c r="B282" s="10"/>
      <c r="C282" s="9" t="s">
        <v>78</v>
      </c>
      <c r="D282" s="10"/>
      <c r="E282" s="10"/>
      <c r="F282" s="10"/>
      <c r="G282" s="10"/>
      <c r="H282" s="23">
        <v>0</v>
      </c>
      <c r="I282" s="28"/>
      <c r="J282" s="39">
        <f>SUM(J283:J285)</f>
        <v>0</v>
      </c>
    </row>
    <row r="283" spans="1:10">
      <c r="A283" s="11"/>
      <c r="B283" s="16"/>
      <c r="C283" s="17"/>
      <c r="D283" s="17"/>
      <c r="E283" s="17"/>
      <c r="F283" s="16"/>
      <c r="G283" s="16"/>
      <c r="H283" s="23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s="2" customFormat="1">
      <c r="A285" s="11"/>
      <c r="B285" s="12"/>
      <c r="C285" s="14"/>
      <c r="D285" s="14"/>
      <c r="E285" s="14"/>
      <c r="F285" s="15"/>
      <c r="G285" s="15"/>
      <c r="H285" s="24"/>
      <c r="I285" s="28"/>
      <c r="J285" s="28">
        <f t="shared" si="7"/>
        <v>0</v>
      </c>
    </row>
    <row r="286" spans="1:10" ht="24.95" customHeight="1">
      <c r="A286" s="45" t="s">
        <v>126</v>
      </c>
      <c r="B286" s="10"/>
      <c r="C286" s="9" t="s">
        <v>80</v>
      </c>
      <c r="D286" s="10"/>
      <c r="E286" s="10"/>
      <c r="F286" s="10"/>
      <c r="G286" s="10"/>
      <c r="H286" s="23">
        <v>0</v>
      </c>
      <c r="I286" s="28"/>
      <c r="J286" s="39">
        <f>SUM(J289)</f>
        <v>0</v>
      </c>
    </row>
    <row r="287" spans="1:10" ht="10.9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1.45" customHeight="1">
      <c r="A288" s="45"/>
      <c r="B288" s="10"/>
      <c r="C288" s="9"/>
      <c r="D288" s="10"/>
      <c r="E288" s="10"/>
      <c r="F288" s="10"/>
      <c r="G288" s="10"/>
      <c r="H288" s="23"/>
      <c r="I288" s="28"/>
      <c r="J288" s="39"/>
    </row>
    <row r="289" spans="1:10" ht="10.15" customHeight="1">
      <c r="A289" s="11"/>
      <c r="B289" s="16"/>
      <c r="C289" s="17"/>
      <c r="D289" s="17"/>
      <c r="E289" s="17"/>
      <c r="F289" s="16"/>
      <c r="G289" s="16"/>
      <c r="H289" s="23"/>
      <c r="I289" s="28"/>
      <c r="J289" s="28">
        <f t="shared" si="7"/>
        <v>0</v>
      </c>
    </row>
    <row r="290" spans="1:10" ht="24.95" customHeight="1">
      <c r="A290" s="45" t="s">
        <v>127</v>
      </c>
      <c r="B290" s="10"/>
      <c r="C290" s="9" t="s">
        <v>82</v>
      </c>
      <c r="D290" s="10"/>
      <c r="E290" s="10"/>
      <c r="F290" s="10"/>
      <c r="G290" s="10"/>
      <c r="H290" s="23">
        <v>0</v>
      </c>
      <c r="I290" s="28"/>
      <c r="J290" s="39">
        <f>SUM(J291:J293)</f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>
      <c r="A292" s="11"/>
      <c r="B292" s="16"/>
      <c r="C292" s="17"/>
      <c r="D292" s="17"/>
      <c r="E292" s="17"/>
      <c r="F292" s="16"/>
      <c r="G292" s="16"/>
      <c r="H292" s="23"/>
      <c r="I292" s="28"/>
      <c r="J292" s="28">
        <f t="shared" si="7"/>
        <v>0</v>
      </c>
    </row>
    <row r="293" spans="1:10" s="2" customFormat="1">
      <c r="A293" s="11"/>
      <c r="B293" s="12"/>
      <c r="C293" s="14"/>
      <c r="D293" s="14"/>
      <c r="E293" s="14"/>
      <c r="F293" s="15"/>
      <c r="G293" s="15"/>
      <c r="H293" s="24"/>
      <c r="I293" s="28"/>
      <c r="J293" s="28">
        <f t="shared" si="7"/>
        <v>0</v>
      </c>
    </row>
    <row r="294" spans="1:10" ht="24.95" customHeight="1">
      <c r="A294" s="45" t="s">
        <v>128</v>
      </c>
      <c r="B294" s="10"/>
      <c r="C294" s="9" t="s">
        <v>84</v>
      </c>
      <c r="D294" s="10"/>
      <c r="E294" s="10"/>
      <c r="F294" s="10"/>
      <c r="G294" s="10"/>
      <c r="H294" s="23">
        <v>0</v>
      </c>
      <c r="I294" s="28"/>
      <c r="J294" s="39">
        <f>SUM(J295:J297)</f>
        <v>0</v>
      </c>
    </row>
    <row r="295" spans="1:10" s="2" customFormat="1" ht="10.9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ref="J295:J358" si="8">H295*I295</f>
        <v>0</v>
      </c>
    </row>
    <row r="296" spans="1:10" s="2" customFormat="1" ht="10.15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s="2" customFormat="1" ht="10.9" customHeight="1">
      <c r="A297" s="11"/>
      <c r="B297" s="12"/>
      <c r="C297" s="14"/>
      <c r="D297" s="14"/>
      <c r="E297" s="14"/>
      <c r="F297" s="15"/>
      <c r="G297" s="15"/>
      <c r="H297" s="24"/>
      <c r="I297" s="28"/>
      <c r="J297" s="28">
        <f t="shared" si="8"/>
        <v>0</v>
      </c>
    </row>
    <row r="298" spans="1:10" ht="24.95" customHeight="1">
      <c r="A298" s="45" t="s">
        <v>146</v>
      </c>
      <c r="B298" s="10"/>
      <c r="C298" s="9" t="s">
        <v>86</v>
      </c>
      <c r="D298" s="10"/>
      <c r="E298" s="10"/>
      <c r="F298" s="10"/>
      <c r="G298" s="10"/>
      <c r="H298" s="23">
        <v>0</v>
      </c>
      <c r="I298" s="28"/>
      <c r="J298" s="39">
        <f>SUM(J299:J301)</f>
        <v>383.25</v>
      </c>
    </row>
    <row r="299" spans="1:10">
      <c r="A299" s="276">
        <v>27</v>
      </c>
      <c r="B299" s="16"/>
      <c r="C299" s="278" t="s">
        <v>87</v>
      </c>
      <c r="D299" s="17"/>
      <c r="E299" s="17"/>
      <c r="F299" s="16"/>
      <c r="G299" s="16"/>
      <c r="H299" s="23"/>
      <c r="I299" s="28"/>
      <c r="J299" s="28">
        <f t="shared" si="8"/>
        <v>0</v>
      </c>
    </row>
    <row r="300" spans="1:10" s="2" customFormat="1">
      <c r="A300" s="11"/>
      <c r="B300" s="12"/>
      <c r="C300" s="109" t="s">
        <v>991</v>
      </c>
      <c r="D300" s="109" t="s">
        <v>408</v>
      </c>
      <c r="E300" s="14" t="s">
        <v>17</v>
      </c>
      <c r="F300" s="15" t="s">
        <v>96</v>
      </c>
      <c r="G300" s="15" t="s">
        <v>19</v>
      </c>
      <c r="H300" s="24">
        <v>35</v>
      </c>
      <c r="I300" s="28">
        <v>10.95</v>
      </c>
      <c r="J300" s="28">
        <f t="shared" si="8"/>
        <v>383.25</v>
      </c>
    </row>
    <row r="301" spans="1:10" s="2" customFormat="1">
      <c r="A301" s="11"/>
      <c r="B301" s="12"/>
      <c r="C301" s="13"/>
      <c r="D301" s="14"/>
      <c r="E301" s="14"/>
      <c r="F301" s="15"/>
      <c r="G301" s="15"/>
      <c r="H301" s="24"/>
      <c r="I301" s="28"/>
      <c r="J301" s="28">
        <f t="shared" si="8"/>
        <v>0</v>
      </c>
    </row>
    <row r="302" spans="1:10" s="2" customFormat="1" ht="15.75">
      <c r="A302" s="32" t="s">
        <v>91</v>
      </c>
      <c r="B302" s="33"/>
      <c r="C302" s="34"/>
      <c r="D302" s="35"/>
      <c r="E302" s="35"/>
      <c r="F302" s="36"/>
      <c r="G302" s="36"/>
      <c r="H302" s="37"/>
      <c r="I302" s="38"/>
      <c r="J302" s="28"/>
    </row>
    <row r="303" spans="1:10" ht="24.95" customHeight="1">
      <c r="A303" s="41" t="s">
        <v>149</v>
      </c>
      <c r="B303" s="40"/>
      <c r="C303" s="42"/>
      <c r="D303" s="42"/>
      <c r="E303" s="42"/>
      <c r="F303" s="42"/>
      <c r="G303" s="42"/>
      <c r="H303" s="43"/>
      <c r="I303" s="44"/>
      <c r="J303" s="28"/>
    </row>
    <row r="304" spans="1:10" ht="24.95" customHeight="1">
      <c r="A304" s="45" t="s">
        <v>13</v>
      </c>
      <c r="B304" s="10"/>
      <c r="C304" s="9" t="s">
        <v>93</v>
      </c>
      <c r="D304" s="10"/>
      <c r="E304" s="10"/>
      <c r="F304" s="10"/>
      <c r="G304" s="10"/>
      <c r="H304" s="23">
        <v>0</v>
      </c>
      <c r="I304" s="28"/>
      <c r="J304" s="39">
        <f>SUM(J305:J307)</f>
        <v>555.28</v>
      </c>
    </row>
    <row r="305" spans="1:10" s="2" customFormat="1" ht="22.5">
      <c r="A305" s="11"/>
      <c r="B305" s="12"/>
      <c r="C305" s="13" t="s">
        <v>1062</v>
      </c>
      <c r="D305" s="14" t="s">
        <v>2234</v>
      </c>
      <c r="E305" s="14" t="s">
        <v>17</v>
      </c>
      <c r="F305" s="15" t="s">
        <v>998</v>
      </c>
      <c r="G305" s="15" t="s">
        <v>371</v>
      </c>
      <c r="H305" s="24">
        <v>22</v>
      </c>
      <c r="I305" s="28">
        <v>9.0500000000000007</v>
      </c>
      <c r="J305" s="28">
        <f>H305*I305</f>
        <v>199.10000000000002</v>
      </c>
    </row>
    <row r="306" spans="1:10" s="2" customFormat="1">
      <c r="A306" s="11"/>
      <c r="B306" s="12"/>
      <c r="C306" s="13" t="s">
        <v>1062</v>
      </c>
      <c r="D306" s="14" t="s">
        <v>2235</v>
      </c>
      <c r="E306" s="14" t="s">
        <v>2236</v>
      </c>
      <c r="F306" s="15" t="s">
        <v>998</v>
      </c>
      <c r="G306" s="15" t="s">
        <v>371</v>
      </c>
      <c r="H306" s="24">
        <v>22</v>
      </c>
      <c r="I306" s="28">
        <v>7.62</v>
      </c>
      <c r="J306" s="28">
        <f>H306*I306</f>
        <v>167.64000000000001</v>
      </c>
    </row>
    <row r="307" spans="1:10" s="2" customFormat="1">
      <c r="A307" s="11"/>
      <c r="B307" s="12"/>
      <c r="C307" s="13" t="s">
        <v>2237</v>
      </c>
      <c r="D307" s="240" t="s">
        <v>102</v>
      </c>
      <c r="E307" s="14" t="s">
        <v>2236</v>
      </c>
      <c r="F307" s="15" t="s">
        <v>995</v>
      </c>
      <c r="G307" s="15" t="s">
        <v>19</v>
      </c>
      <c r="H307" s="24">
        <v>22</v>
      </c>
      <c r="I307" s="28">
        <v>8.57</v>
      </c>
      <c r="J307" s="28">
        <f t="shared" si="8"/>
        <v>188.54000000000002</v>
      </c>
    </row>
    <row r="308" spans="1:10" ht="24.95" customHeight="1">
      <c r="A308" s="45" t="s">
        <v>94</v>
      </c>
      <c r="B308" s="10"/>
      <c r="C308" s="9" t="s">
        <v>95</v>
      </c>
      <c r="D308" s="10"/>
      <c r="E308" s="10"/>
      <c r="F308" s="10"/>
      <c r="G308" s="10"/>
      <c r="H308" s="23">
        <v>0</v>
      </c>
      <c r="I308" s="28"/>
      <c r="J308" s="39">
        <f>SUM(J309:J311)</f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s="2" customFormat="1">
      <c r="A311" s="11"/>
      <c r="B311" s="12"/>
      <c r="C311" s="13"/>
      <c r="D311" s="14"/>
      <c r="E311" s="14"/>
      <c r="F311" s="15"/>
      <c r="G311" s="15"/>
      <c r="H311" s="24"/>
      <c r="I311" s="28"/>
      <c r="J311" s="28">
        <f t="shared" si="8"/>
        <v>0</v>
      </c>
    </row>
    <row r="312" spans="1:10" ht="24.95" customHeight="1">
      <c r="A312" s="45" t="s">
        <v>96</v>
      </c>
      <c r="B312" s="10"/>
      <c r="C312" s="9" t="s">
        <v>97</v>
      </c>
      <c r="D312" s="10"/>
      <c r="E312" s="10"/>
      <c r="F312" s="10"/>
      <c r="G312" s="10"/>
      <c r="H312" s="23">
        <v>0</v>
      </c>
      <c r="I312" s="28"/>
      <c r="J312" s="39">
        <f>SUM(J313:J315)</f>
        <v>0</v>
      </c>
    </row>
    <row r="313" spans="1:10">
      <c r="A313" s="11"/>
      <c r="B313" s="16"/>
      <c r="C313" s="17"/>
      <c r="D313" s="17"/>
      <c r="E313" s="17"/>
      <c r="F313" s="16"/>
      <c r="G313" s="16"/>
      <c r="H313" s="23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s="2" customFormat="1">
      <c r="A315" s="11"/>
      <c r="B315" s="12"/>
      <c r="C315" s="13"/>
      <c r="D315" s="14"/>
      <c r="E315" s="14"/>
      <c r="F315" s="15"/>
      <c r="G315" s="15"/>
      <c r="H315" s="24"/>
      <c r="I315" s="28"/>
      <c r="J315" s="28">
        <f t="shared" si="8"/>
        <v>0</v>
      </c>
    </row>
    <row r="316" spans="1:10" ht="24.95" customHeight="1">
      <c r="A316" s="45" t="s">
        <v>104</v>
      </c>
      <c r="B316" s="10"/>
      <c r="C316" s="9" t="s">
        <v>28</v>
      </c>
      <c r="D316" s="10"/>
      <c r="E316" s="10"/>
      <c r="F316" s="10"/>
      <c r="G316" s="10"/>
      <c r="H316" s="23">
        <v>0</v>
      </c>
      <c r="I316" s="28"/>
      <c r="J316" s="39">
        <f>SUM(J317:J319)</f>
        <v>0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>
      <c r="A319" s="11"/>
      <c r="B319" s="16"/>
      <c r="C319" s="17"/>
      <c r="D319" s="17"/>
      <c r="E319" s="17"/>
      <c r="F319" s="16"/>
      <c r="G319" s="16"/>
      <c r="H319" s="23"/>
      <c r="I319" s="28"/>
      <c r="J319" s="28">
        <f t="shared" si="8"/>
        <v>0</v>
      </c>
    </row>
    <row r="320" spans="1:10" ht="24.95" customHeight="1">
      <c r="A320" s="45" t="s">
        <v>39</v>
      </c>
      <c r="B320" s="10"/>
      <c r="C320" s="9" t="s">
        <v>153</v>
      </c>
      <c r="D320" s="10"/>
      <c r="E320" s="10"/>
      <c r="F320" s="10"/>
      <c r="G320" s="10"/>
      <c r="H320" s="23">
        <v>0</v>
      </c>
      <c r="I320" s="28"/>
      <c r="J320" s="39">
        <f>SUM(J321:J323)</f>
        <v>544.72</v>
      </c>
    </row>
    <row r="321" spans="1:10" s="2" customFormat="1" ht="22.5">
      <c r="A321" s="11"/>
      <c r="B321" s="12"/>
      <c r="C321" s="13" t="s">
        <v>2238</v>
      </c>
      <c r="D321" s="14" t="s">
        <v>2239</v>
      </c>
      <c r="E321" s="14" t="s">
        <v>17</v>
      </c>
      <c r="F321" s="15" t="s">
        <v>2240</v>
      </c>
      <c r="G321" s="15" t="s">
        <v>19</v>
      </c>
      <c r="H321" s="24">
        <v>44</v>
      </c>
      <c r="I321" s="28">
        <v>12.38</v>
      </c>
      <c r="J321" s="28">
        <f t="shared" si="8"/>
        <v>544.72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s="2" customFormat="1">
      <c r="A323" s="11"/>
      <c r="B323" s="12"/>
      <c r="C323" s="13"/>
      <c r="D323" s="14"/>
      <c r="E323" s="14"/>
      <c r="F323" s="15"/>
      <c r="G323" s="15"/>
      <c r="H323" s="24"/>
      <c r="I323" s="28"/>
      <c r="J323" s="28">
        <f t="shared" si="8"/>
        <v>0</v>
      </c>
    </row>
    <row r="324" spans="1:10" ht="24.95" customHeight="1">
      <c r="A324" s="45" t="s">
        <v>41</v>
      </c>
      <c r="B324" s="10"/>
      <c r="C324" s="9" t="s">
        <v>158</v>
      </c>
      <c r="D324" s="10"/>
      <c r="E324" s="10"/>
      <c r="F324" s="10"/>
      <c r="G324" s="10"/>
      <c r="H324" s="23">
        <v>0</v>
      </c>
      <c r="I324" s="28"/>
      <c r="J324" s="39">
        <f>SUM(J325:J327)</f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>
      <c r="A327" s="11"/>
      <c r="B327" s="16"/>
      <c r="C327" s="17"/>
      <c r="D327" s="17"/>
      <c r="E327" s="17"/>
      <c r="F327" s="16"/>
      <c r="G327" s="16"/>
      <c r="H327" s="23"/>
      <c r="I327" s="28"/>
      <c r="J327" s="28">
        <f t="shared" si="8"/>
        <v>0</v>
      </c>
    </row>
    <row r="328" spans="1:10" ht="24.95" customHeight="1">
      <c r="A328" s="45" t="s">
        <v>43</v>
      </c>
      <c r="B328" s="10"/>
      <c r="C328" s="9" t="s">
        <v>159</v>
      </c>
      <c r="D328" s="10"/>
      <c r="E328" s="10"/>
      <c r="F328" s="10"/>
      <c r="G328" s="10"/>
      <c r="H328" s="23">
        <v>0</v>
      </c>
      <c r="I328" s="28"/>
      <c r="J328" s="39">
        <f>SUM(J329:J331)</f>
        <v>0</v>
      </c>
    </row>
    <row r="329" spans="1:10">
      <c r="A329" s="11"/>
      <c r="B329" s="16"/>
      <c r="C329" s="17"/>
      <c r="D329" s="17"/>
      <c r="E329" s="17"/>
      <c r="F329" s="16"/>
      <c r="G329" s="16"/>
      <c r="H329" s="23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s="2" customFormat="1">
      <c r="A331" s="11"/>
      <c r="B331" s="12"/>
      <c r="C331" s="13"/>
      <c r="D331" s="14"/>
      <c r="E331" s="14"/>
      <c r="F331" s="15"/>
      <c r="G331" s="15"/>
      <c r="H331" s="24"/>
      <c r="I331" s="28"/>
      <c r="J331" s="28">
        <f t="shared" si="8"/>
        <v>0</v>
      </c>
    </row>
    <row r="332" spans="1:10" ht="24.95" customHeight="1">
      <c r="A332" s="45" t="s">
        <v>49</v>
      </c>
      <c r="B332" s="10"/>
      <c r="C332" s="9" t="s">
        <v>161</v>
      </c>
      <c r="D332" s="10"/>
      <c r="E332" s="10"/>
      <c r="F332" s="10"/>
      <c r="G332" s="10"/>
      <c r="H332" s="23">
        <v>0</v>
      </c>
      <c r="I332" s="28"/>
      <c r="J332" s="39">
        <f>SUM(J333:J335)</f>
        <v>205.74</v>
      </c>
    </row>
    <row r="333" spans="1:10" ht="22.5">
      <c r="A333" s="11"/>
      <c r="B333" s="16"/>
      <c r="C333" s="403" t="s">
        <v>2241</v>
      </c>
      <c r="D333" s="403" t="s">
        <v>2242</v>
      </c>
      <c r="E333" s="17" t="s">
        <v>17</v>
      </c>
      <c r="F333" s="16" t="s">
        <v>2240</v>
      </c>
      <c r="G333" s="16" t="s">
        <v>371</v>
      </c>
      <c r="H333" s="23">
        <v>18</v>
      </c>
      <c r="I333" s="28">
        <v>11.43</v>
      </c>
      <c r="J333" s="28">
        <f t="shared" si="8"/>
        <v>205.74</v>
      </c>
    </row>
    <row r="334" spans="1:10">
      <c r="A334" s="11"/>
      <c r="B334" s="16"/>
      <c r="C334" s="17"/>
      <c r="D334" s="17"/>
      <c r="E334" s="17"/>
      <c r="F334" s="16"/>
      <c r="G334" s="16"/>
      <c r="H334" s="23"/>
      <c r="I334" s="28"/>
      <c r="J334" s="28">
        <f t="shared" si="8"/>
        <v>0</v>
      </c>
    </row>
    <row r="335" spans="1:10" s="2" customFormat="1">
      <c r="A335" s="11"/>
      <c r="B335" s="12"/>
      <c r="C335" s="13"/>
      <c r="D335" s="14"/>
      <c r="E335" s="14"/>
      <c r="F335" s="15"/>
      <c r="G335" s="15"/>
      <c r="H335" s="24"/>
      <c r="I335" s="28"/>
      <c r="J335" s="28">
        <f t="shared" si="8"/>
        <v>0</v>
      </c>
    </row>
    <row r="336" spans="1:10" ht="24.95" customHeight="1">
      <c r="A336" s="45" t="s">
        <v>51</v>
      </c>
      <c r="B336" s="10"/>
      <c r="C336" s="9" t="s">
        <v>112</v>
      </c>
      <c r="D336" s="10"/>
      <c r="E336" s="10"/>
      <c r="F336" s="10"/>
      <c r="G336" s="10"/>
      <c r="H336" s="23">
        <v>0</v>
      </c>
      <c r="I336" s="28"/>
      <c r="J336" s="39">
        <f>SUM(J337:J339)</f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>
      <c r="A339" s="11"/>
      <c r="B339" s="16"/>
      <c r="C339" s="17"/>
      <c r="D339" s="17"/>
      <c r="E339" s="17"/>
      <c r="F339" s="16"/>
      <c r="G339" s="16"/>
      <c r="H339" s="23"/>
      <c r="I339" s="28"/>
      <c r="J339" s="28">
        <f t="shared" si="8"/>
        <v>0</v>
      </c>
    </row>
    <row r="340" spans="1:10" ht="24.95" customHeight="1">
      <c r="A340" s="45" t="s">
        <v>55</v>
      </c>
      <c r="B340" s="10"/>
      <c r="C340" s="9" t="s">
        <v>136</v>
      </c>
      <c r="D340" s="10"/>
      <c r="E340" s="10"/>
      <c r="F340" s="10"/>
      <c r="G340" s="10"/>
      <c r="H340" s="23">
        <v>0</v>
      </c>
      <c r="I340" s="28"/>
      <c r="J340" s="39">
        <f>SUM(J341:J343)</f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>
        <f t="shared" si="8"/>
        <v>0</v>
      </c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/>
    </row>
    <row r="343" spans="1:10">
      <c r="A343" s="11"/>
      <c r="B343" s="16"/>
      <c r="C343" s="17"/>
      <c r="D343" s="17"/>
      <c r="E343" s="17"/>
      <c r="F343" s="16"/>
      <c r="G343" s="16"/>
      <c r="H343" s="23"/>
      <c r="I343" s="28"/>
      <c r="J343" s="28">
        <f t="shared" si="8"/>
        <v>0</v>
      </c>
    </row>
    <row r="344" spans="1:10" ht="24.95" customHeight="1">
      <c r="A344" s="45" t="s">
        <v>57</v>
      </c>
      <c r="B344" s="10"/>
      <c r="C344" s="9" t="s">
        <v>162</v>
      </c>
      <c r="D344" s="10"/>
      <c r="E344" s="10"/>
      <c r="F344" s="10"/>
      <c r="G344" s="10"/>
      <c r="H344" s="23">
        <v>0</v>
      </c>
      <c r="I344" s="28"/>
      <c r="J344" s="39">
        <f>SUM(J345:J347)</f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>
        <f t="shared" si="8"/>
        <v>0</v>
      </c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/>
    </row>
    <row r="347" spans="1:10">
      <c r="A347" s="11"/>
      <c r="B347" s="16"/>
      <c r="C347" s="17"/>
      <c r="D347" s="17"/>
      <c r="E347" s="17"/>
      <c r="F347" s="16"/>
      <c r="G347" s="16"/>
      <c r="H347" s="23"/>
      <c r="I347" s="28"/>
      <c r="J347" s="28">
        <f t="shared" si="8"/>
        <v>0</v>
      </c>
    </row>
    <row r="348" spans="1:10" ht="24.95" customHeight="1">
      <c r="A348" s="45" t="s">
        <v>59</v>
      </c>
      <c r="B348" s="10"/>
      <c r="C348" s="9" t="s">
        <v>163</v>
      </c>
      <c r="D348" s="10"/>
      <c r="E348" s="10"/>
      <c r="F348" s="10"/>
      <c r="G348" s="10"/>
      <c r="H348" s="23">
        <v>0</v>
      </c>
      <c r="I348" s="28"/>
      <c r="J348" s="39">
        <f>SUM(J349:J351)</f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>
      <c r="A351" s="11"/>
      <c r="B351" s="16"/>
      <c r="C351" s="17"/>
      <c r="D351" s="17"/>
      <c r="E351" s="17"/>
      <c r="F351" s="16"/>
      <c r="G351" s="16"/>
      <c r="H351" s="23"/>
      <c r="I351" s="28"/>
      <c r="J351" s="28">
        <f t="shared" si="8"/>
        <v>0</v>
      </c>
    </row>
    <row r="352" spans="1:10" ht="24.95" customHeight="1">
      <c r="A352" s="45" t="s">
        <v>64</v>
      </c>
      <c r="B352" s="10"/>
      <c r="C352" s="9" t="s">
        <v>164</v>
      </c>
      <c r="D352" s="10"/>
      <c r="E352" s="10"/>
      <c r="F352" s="10"/>
      <c r="G352" s="10"/>
      <c r="H352" s="23">
        <v>0</v>
      </c>
      <c r="I352" s="28"/>
      <c r="J352" s="39">
        <f>SUM(J353:J355)</f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>
        <f t="shared" si="8"/>
        <v>0</v>
      </c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/>
    </row>
    <row r="355" spans="1:10">
      <c r="A355" s="11"/>
      <c r="B355" s="16"/>
      <c r="C355" s="17"/>
      <c r="D355" s="17"/>
      <c r="E355" s="17"/>
      <c r="F355" s="16"/>
      <c r="G355" s="16"/>
      <c r="H355" s="23"/>
      <c r="I355" s="28"/>
      <c r="J355" s="28">
        <f t="shared" si="8"/>
        <v>0</v>
      </c>
    </row>
    <row r="356" spans="1:10" ht="24.95" customHeight="1">
      <c r="A356" s="45" t="s">
        <v>69</v>
      </c>
      <c r="B356" s="10"/>
      <c r="C356" s="9" t="s">
        <v>44</v>
      </c>
      <c r="D356" s="10"/>
      <c r="E356" s="10"/>
      <c r="F356" s="10"/>
      <c r="G356" s="10"/>
      <c r="H356" s="23">
        <v>0</v>
      </c>
      <c r="I356" s="28"/>
      <c r="J356" s="39">
        <f>SUM(J357:J359)</f>
        <v>598.20000000000005</v>
      </c>
    </row>
    <row r="357" spans="1:10" s="2" customFormat="1">
      <c r="A357" s="11"/>
      <c r="B357" s="12"/>
      <c r="C357" s="13" t="s">
        <v>2243</v>
      </c>
      <c r="D357" s="14" t="s">
        <v>2244</v>
      </c>
      <c r="E357" s="14" t="s">
        <v>17</v>
      </c>
      <c r="F357" s="15" t="s">
        <v>998</v>
      </c>
      <c r="G357" s="15" t="s">
        <v>371</v>
      </c>
      <c r="H357" s="24">
        <v>22</v>
      </c>
      <c r="I357" s="28">
        <v>9.0500000000000007</v>
      </c>
      <c r="J357" s="28">
        <f>H357*I357</f>
        <v>199.10000000000002</v>
      </c>
    </row>
    <row r="358" spans="1:10" s="2" customFormat="1">
      <c r="A358" s="11"/>
      <c r="B358" s="12"/>
      <c r="C358" s="13" t="s">
        <v>2243</v>
      </c>
      <c r="D358" s="14" t="s">
        <v>2244</v>
      </c>
      <c r="E358" s="14" t="s">
        <v>48</v>
      </c>
      <c r="F358" s="15" t="s">
        <v>998</v>
      </c>
      <c r="G358" s="15" t="s">
        <v>371</v>
      </c>
      <c r="H358" s="24">
        <v>22</v>
      </c>
      <c r="I358" s="28">
        <v>9.0500000000000007</v>
      </c>
      <c r="J358" s="28">
        <f t="shared" si="8"/>
        <v>199.10000000000002</v>
      </c>
    </row>
    <row r="359" spans="1:10" s="2" customFormat="1">
      <c r="A359" s="11"/>
      <c r="B359" s="12"/>
      <c r="C359" s="13" t="s">
        <v>2138</v>
      </c>
      <c r="D359" s="240" t="s">
        <v>692</v>
      </c>
      <c r="E359" s="14" t="s">
        <v>17</v>
      </c>
      <c r="F359" s="15" t="s">
        <v>995</v>
      </c>
      <c r="G359" s="15" t="s">
        <v>19</v>
      </c>
      <c r="H359" s="24">
        <v>20</v>
      </c>
      <c r="I359" s="28">
        <v>10</v>
      </c>
      <c r="J359" s="28">
        <f t="shared" ref="J359:J389" si="9">H359*I359</f>
        <v>200</v>
      </c>
    </row>
    <row r="360" spans="1:10" s="2" customFormat="1">
      <c r="A360" s="11"/>
      <c r="B360" s="12"/>
      <c r="C360" s="13" t="s">
        <v>2138</v>
      </c>
      <c r="D360" s="240" t="s">
        <v>692</v>
      </c>
      <c r="E360" s="14" t="s">
        <v>48</v>
      </c>
      <c r="F360" s="15" t="s">
        <v>995</v>
      </c>
      <c r="G360" s="15" t="s">
        <v>19</v>
      </c>
      <c r="H360" s="24">
        <v>20</v>
      </c>
      <c r="I360" s="28">
        <v>11.43</v>
      </c>
      <c r="J360" s="28">
        <f>H360*I360</f>
        <v>228.6</v>
      </c>
    </row>
    <row r="361" spans="1:10" s="2" customFormat="1">
      <c r="A361" s="11"/>
      <c r="B361" s="12"/>
      <c r="C361" s="13"/>
      <c r="D361" s="377"/>
      <c r="E361" s="14"/>
      <c r="F361" s="15"/>
      <c r="G361" s="15"/>
      <c r="H361" s="24"/>
      <c r="I361" s="28"/>
      <c r="J361" s="28"/>
    </row>
    <row r="362" spans="1:10" ht="24.95" customHeight="1">
      <c r="A362" s="45" t="s">
        <v>71</v>
      </c>
      <c r="B362" s="10"/>
      <c r="C362" s="9" t="s">
        <v>50</v>
      </c>
      <c r="D362" s="10"/>
      <c r="E362" s="10"/>
      <c r="F362" s="10"/>
      <c r="G362" s="10"/>
      <c r="H362" s="23">
        <v>0</v>
      </c>
      <c r="I362" s="28"/>
      <c r="J362" s="39">
        <f>SUM(J363:J365)</f>
        <v>28.58</v>
      </c>
    </row>
    <row r="363" spans="1:10">
      <c r="A363" s="11"/>
      <c r="B363" s="16"/>
      <c r="C363" s="13" t="s">
        <v>2245</v>
      </c>
      <c r="D363" s="239" t="s">
        <v>692</v>
      </c>
      <c r="E363" s="14" t="s">
        <v>17</v>
      </c>
      <c r="F363" s="16" t="s">
        <v>995</v>
      </c>
      <c r="G363" s="16" t="s">
        <v>19</v>
      </c>
      <c r="H363" s="23">
        <v>2</v>
      </c>
      <c r="I363" s="28">
        <v>14.29</v>
      </c>
      <c r="J363" s="28">
        <f t="shared" si="9"/>
        <v>28.58</v>
      </c>
    </row>
    <row r="364" spans="1:10">
      <c r="A364" s="11"/>
      <c r="B364" s="16"/>
      <c r="C364" s="17"/>
      <c r="D364" s="17"/>
      <c r="E364" s="17"/>
      <c r="F364" s="16"/>
      <c r="G364" s="16"/>
      <c r="H364" s="23"/>
      <c r="I364" s="28"/>
      <c r="J364" s="28">
        <f t="shared" si="9"/>
        <v>0</v>
      </c>
    </row>
    <row r="365" spans="1:10">
      <c r="A365" s="11"/>
      <c r="B365" s="16"/>
      <c r="C365" s="17"/>
      <c r="D365" s="17"/>
      <c r="E365" s="17"/>
      <c r="F365" s="16"/>
      <c r="G365" s="16"/>
      <c r="H365" s="23"/>
      <c r="I365" s="28"/>
      <c r="J365" s="28">
        <f t="shared" si="9"/>
        <v>0</v>
      </c>
    </row>
    <row r="366" spans="1:10" ht="24.95" customHeight="1">
      <c r="A366" s="45" t="s">
        <v>73</v>
      </c>
      <c r="B366" s="10"/>
      <c r="C366" s="9" t="s">
        <v>52</v>
      </c>
      <c r="D366" s="10"/>
      <c r="E366" s="10"/>
      <c r="F366" s="10"/>
      <c r="G366" s="10"/>
      <c r="H366" s="23">
        <v>0</v>
      </c>
      <c r="I366" s="28"/>
      <c r="J366" s="39">
        <f>SUM(J367:J369)</f>
        <v>408.70000000000005</v>
      </c>
    </row>
    <row r="367" spans="1:10" s="2" customFormat="1" ht="22.5">
      <c r="A367" s="11"/>
      <c r="B367" s="12"/>
      <c r="C367" s="13" t="s">
        <v>2246</v>
      </c>
      <c r="D367" s="14" t="s">
        <v>440</v>
      </c>
      <c r="E367" s="14" t="s">
        <v>17</v>
      </c>
      <c r="F367" s="15" t="s">
        <v>998</v>
      </c>
      <c r="G367" s="15" t="s">
        <v>371</v>
      </c>
      <c r="H367" s="24">
        <v>22</v>
      </c>
      <c r="I367" s="28">
        <v>9.0500000000000007</v>
      </c>
      <c r="J367" s="28">
        <f>H367*I367</f>
        <v>199.10000000000002</v>
      </c>
    </row>
    <row r="368" spans="1:10" s="2" customFormat="1">
      <c r="A368" s="11"/>
      <c r="B368" s="12"/>
      <c r="C368" s="13" t="s">
        <v>2247</v>
      </c>
      <c r="D368" s="240" t="s">
        <v>1213</v>
      </c>
      <c r="E368" s="14" t="s">
        <v>17</v>
      </c>
      <c r="F368" s="15" t="s">
        <v>995</v>
      </c>
      <c r="G368" s="15" t="s">
        <v>19</v>
      </c>
      <c r="H368" s="24">
        <v>20</v>
      </c>
      <c r="I368" s="28">
        <v>10.48</v>
      </c>
      <c r="J368" s="28">
        <f t="shared" si="9"/>
        <v>209.60000000000002</v>
      </c>
    </row>
    <row r="369" spans="1:10" s="2" customFormat="1">
      <c r="A369" s="11"/>
      <c r="B369" s="12"/>
      <c r="C369" s="13"/>
      <c r="D369" s="14"/>
      <c r="E369" s="14"/>
      <c r="F369" s="15"/>
      <c r="G369" s="15"/>
      <c r="H369" s="24"/>
      <c r="I369" s="28"/>
      <c r="J369" s="28">
        <f t="shared" si="9"/>
        <v>0</v>
      </c>
    </row>
    <row r="370" spans="1:10" ht="24.95" customHeight="1">
      <c r="A370" s="45" t="s">
        <v>75</v>
      </c>
      <c r="B370" s="10"/>
      <c r="C370" s="9" t="s">
        <v>56</v>
      </c>
      <c r="D370" s="10"/>
      <c r="E370" s="10"/>
      <c r="F370" s="10"/>
      <c r="G370" s="10"/>
      <c r="H370" s="23">
        <v>0</v>
      </c>
      <c r="I370" s="28"/>
      <c r="J370" s="39">
        <f>SUM(J373)</f>
        <v>0</v>
      </c>
    </row>
    <row r="371" spans="1:10" ht="21.75" customHeight="1">
      <c r="A371" s="9"/>
      <c r="B371" s="10"/>
      <c r="C371" s="13" t="s">
        <v>2248</v>
      </c>
      <c r="D371" s="239" t="s">
        <v>1864</v>
      </c>
      <c r="E371" s="14" t="s">
        <v>17</v>
      </c>
      <c r="F371" s="111" t="s">
        <v>995</v>
      </c>
      <c r="G371" s="111" t="s">
        <v>19</v>
      </c>
      <c r="H371" s="23">
        <v>2</v>
      </c>
      <c r="I371" s="28">
        <v>14.29</v>
      </c>
      <c r="J371" s="39">
        <f>H371*I371</f>
        <v>28.58</v>
      </c>
    </row>
    <row r="372" spans="1:10" ht="10.9" customHeight="1">
      <c r="A372" s="9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>
      <c r="A373" s="11"/>
      <c r="B373" s="16"/>
      <c r="C373" s="17"/>
      <c r="D373" s="17"/>
      <c r="E373" s="17"/>
      <c r="F373" s="16"/>
      <c r="G373" s="16"/>
      <c r="H373" s="23"/>
      <c r="I373" s="28"/>
      <c r="J373" s="28">
        <f t="shared" si="9"/>
        <v>0</v>
      </c>
    </row>
    <row r="374" spans="1:10" ht="24.95" customHeight="1">
      <c r="A374" s="45" t="s">
        <v>77</v>
      </c>
      <c r="B374" s="10"/>
      <c r="C374" s="9" t="s">
        <v>58</v>
      </c>
      <c r="D374" s="10"/>
      <c r="E374" s="10"/>
      <c r="F374" s="10"/>
      <c r="G374" s="10"/>
      <c r="H374" s="23">
        <v>0</v>
      </c>
      <c r="I374" s="28"/>
      <c r="J374" s="39">
        <f>SUM(J377)</f>
        <v>0</v>
      </c>
    </row>
    <row r="375" spans="1:10" ht="10.9" customHeight="1">
      <c r="A375" s="45"/>
      <c r="B375" s="10"/>
      <c r="C375" s="9"/>
      <c r="D375" s="10"/>
      <c r="E375" s="10"/>
      <c r="F375" s="10"/>
      <c r="G375" s="10"/>
      <c r="H375" s="23"/>
      <c r="I375" s="28"/>
      <c r="J375" s="39"/>
    </row>
    <row r="376" spans="1:10" ht="10.15" customHeight="1">
      <c r="A376" s="45"/>
      <c r="B376" s="10"/>
      <c r="C376" s="9"/>
      <c r="D376" s="10"/>
      <c r="E376" s="10"/>
      <c r="F376" s="10"/>
      <c r="G376" s="10"/>
      <c r="H376" s="23"/>
      <c r="I376" s="28"/>
      <c r="J376" s="39"/>
    </row>
    <row r="377" spans="1:10" s="2" customFormat="1">
      <c r="A377" s="11"/>
      <c r="B377" s="12"/>
      <c r="C377" s="13"/>
      <c r="D377" s="14"/>
      <c r="E377" s="14"/>
      <c r="F377" s="15"/>
      <c r="G377" s="15"/>
      <c r="H377" s="24"/>
      <c r="I377" s="28"/>
      <c r="J377" s="28">
        <f t="shared" si="9"/>
        <v>0</v>
      </c>
    </row>
    <row r="378" spans="1:10" ht="24.95" customHeight="1">
      <c r="A378" s="45" t="s">
        <v>79</v>
      </c>
      <c r="B378" s="10"/>
      <c r="C378" s="9" t="s">
        <v>60</v>
      </c>
      <c r="D378" s="10"/>
      <c r="E378" s="10"/>
      <c r="F378" s="10"/>
      <c r="G378" s="10"/>
      <c r="H378" s="23">
        <v>0</v>
      </c>
      <c r="I378" s="28"/>
      <c r="J378" s="39">
        <f>SUM(J381)</f>
        <v>0</v>
      </c>
    </row>
    <row r="379" spans="1:10" ht="26.25" customHeight="1">
      <c r="A379" s="9"/>
      <c r="B379" s="10"/>
      <c r="C379" s="110" t="s">
        <v>2249</v>
      </c>
      <c r="D379" s="10"/>
      <c r="E379" s="111" t="s">
        <v>2151</v>
      </c>
      <c r="F379" s="111" t="s">
        <v>2240</v>
      </c>
      <c r="G379" s="111" t="s">
        <v>19</v>
      </c>
      <c r="H379" s="23">
        <v>44</v>
      </c>
      <c r="I379" s="28">
        <v>12.38</v>
      </c>
      <c r="J379" s="39">
        <f>H379*I379</f>
        <v>544.72</v>
      </c>
    </row>
    <row r="380" spans="1:10" ht="10.9" customHeight="1">
      <c r="A380" s="9"/>
      <c r="B380" s="10"/>
      <c r="C380" s="9"/>
      <c r="D380" s="10"/>
      <c r="E380" s="10"/>
      <c r="F380" s="10"/>
      <c r="G380" s="10"/>
      <c r="H380" s="23"/>
      <c r="I380" s="28"/>
      <c r="J380" s="39"/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>
        <f t="shared" si="9"/>
        <v>0</v>
      </c>
    </row>
    <row r="382" spans="1:10" ht="24.95" customHeight="1">
      <c r="A382" s="45" t="s">
        <v>81</v>
      </c>
      <c r="B382" s="10"/>
      <c r="C382" s="9" t="s">
        <v>65</v>
      </c>
      <c r="D382" s="10"/>
      <c r="E382" s="10"/>
      <c r="F382" s="10"/>
      <c r="G382" s="10"/>
      <c r="H382" s="23">
        <v>0</v>
      </c>
      <c r="I382" s="28"/>
      <c r="J382" s="39">
        <f>SUM(J383:J385)</f>
        <v>365.20000000000005</v>
      </c>
    </row>
    <row r="383" spans="1:10" s="2" customFormat="1" ht="22.5">
      <c r="A383" s="11"/>
      <c r="B383" s="12"/>
      <c r="C383" s="13" t="s">
        <v>1069</v>
      </c>
      <c r="D383" s="14" t="s">
        <v>174</v>
      </c>
      <c r="E383" s="14" t="s">
        <v>17</v>
      </c>
      <c r="F383" s="15" t="s">
        <v>2240</v>
      </c>
      <c r="G383" s="15" t="s">
        <v>427</v>
      </c>
      <c r="H383" s="24">
        <v>44</v>
      </c>
      <c r="I383" s="28">
        <v>8.3000000000000007</v>
      </c>
      <c r="J383" s="28">
        <f t="shared" si="9"/>
        <v>365.20000000000005</v>
      </c>
    </row>
    <row r="384" spans="1:10" s="2" customFormat="1">
      <c r="A384" s="11"/>
      <c r="B384" s="12"/>
      <c r="C384" s="13"/>
      <c r="D384" s="14"/>
      <c r="E384" s="14"/>
      <c r="F384" s="15"/>
      <c r="G384" s="15"/>
      <c r="H384" s="24"/>
      <c r="I384" s="28"/>
      <c r="J384" s="28"/>
    </row>
    <row r="385" spans="1:10" s="2" customFormat="1">
      <c r="A385" s="11"/>
      <c r="B385" s="12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 ht="24.95" customHeight="1">
      <c r="A386" s="45" t="s">
        <v>83</v>
      </c>
      <c r="B386" s="10"/>
      <c r="C386" s="9" t="s">
        <v>70</v>
      </c>
      <c r="D386" s="10"/>
      <c r="E386" s="10"/>
      <c r="F386" s="10"/>
      <c r="G386" s="10"/>
      <c r="H386" s="23">
        <v>0</v>
      </c>
      <c r="I386" s="28"/>
      <c r="J386" s="39">
        <f>SUM(J387:J389)</f>
        <v>0</v>
      </c>
    </row>
    <row r="387" spans="1:10">
      <c r="A387" s="11"/>
      <c r="B387" s="16"/>
      <c r="C387" s="17"/>
      <c r="D387" s="17"/>
      <c r="E387" s="17"/>
      <c r="F387" s="16"/>
      <c r="G387" s="16"/>
      <c r="H387" s="23"/>
      <c r="I387" s="28"/>
      <c r="J387" s="28">
        <f t="shared" si="9"/>
        <v>0</v>
      </c>
    </row>
    <row r="388" spans="1:10" s="2" customFormat="1">
      <c r="A388" s="11"/>
      <c r="B388" s="16"/>
      <c r="C388" s="13"/>
      <c r="D388" s="14"/>
      <c r="E388" s="14"/>
      <c r="F388" s="15"/>
      <c r="G388" s="15"/>
      <c r="H388" s="24"/>
      <c r="I388" s="28"/>
      <c r="J388" s="28">
        <f t="shared" si="9"/>
        <v>0</v>
      </c>
    </row>
    <row r="389" spans="1:10">
      <c r="A389" s="11"/>
      <c r="B389" s="16"/>
      <c r="C389" s="17"/>
      <c r="D389" s="17"/>
      <c r="E389" s="17"/>
      <c r="F389" s="16"/>
      <c r="G389" s="16"/>
      <c r="H389" s="23"/>
      <c r="I389" s="28"/>
      <c r="J389" s="28">
        <f t="shared" si="9"/>
        <v>0</v>
      </c>
    </row>
    <row r="390" spans="1:10" ht="24.95" customHeight="1">
      <c r="A390" s="45" t="s">
        <v>85</v>
      </c>
      <c r="B390" s="10"/>
      <c r="C390" s="9" t="s">
        <v>72</v>
      </c>
      <c r="D390" s="10"/>
      <c r="E390" s="10"/>
      <c r="F390" s="10"/>
      <c r="G390" s="10"/>
      <c r="H390" s="23">
        <v>0</v>
      </c>
      <c r="I390" s="28"/>
      <c r="J390" s="39">
        <f>SUM(J391:J393)</f>
        <v>0</v>
      </c>
    </row>
    <row r="391" spans="1:10">
      <c r="A391" s="11"/>
      <c r="B391" s="16"/>
      <c r="C391" s="17"/>
      <c r="D391" s="17"/>
      <c r="E391" s="17"/>
      <c r="F391" s="16"/>
      <c r="G391" s="16"/>
      <c r="H391" s="23"/>
      <c r="I391" s="28"/>
      <c r="J391" s="28">
        <f t="shared" ref="J391:J427" si="10">H391*I391</f>
        <v>0</v>
      </c>
    </row>
    <row r="392" spans="1:10" s="2" customFormat="1">
      <c r="A392" s="11"/>
      <c r="B392" s="16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>
      <c r="A393" s="11"/>
      <c r="B393" s="16"/>
      <c r="C393" s="17"/>
      <c r="D393" s="17"/>
      <c r="E393" s="17"/>
      <c r="F393" s="16"/>
      <c r="G393" s="16"/>
      <c r="H393" s="23"/>
      <c r="I393" s="28"/>
      <c r="J393" s="28">
        <f t="shared" si="10"/>
        <v>0</v>
      </c>
    </row>
    <row r="394" spans="1:10" ht="24.95" customHeight="1">
      <c r="A394" s="45" t="s">
        <v>126</v>
      </c>
      <c r="B394" s="10"/>
      <c r="C394" s="9" t="s">
        <v>74</v>
      </c>
      <c r="D394" s="10"/>
      <c r="E394" s="10"/>
      <c r="F394" s="10"/>
      <c r="G394" s="10"/>
      <c r="H394" s="23">
        <v>0</v>
      </c>
      <c r="I394" s="28"/>
      <c r="J394" s="39">
        <f>SUM(J395:J397)</f>
        <v>0</v>
      </c>
    </row>
    <row r="395" spans="1:10" s="2" customFormat="1">
      <c r="A395" s="11"/>
      <c r="B395" s="12"/>
      <c r="C395" s="13"/>
      <c r="D395" s="14"/>
      <c r="E395" s="14"/>
      <c r="F395" s="15"/>
      <c r="G395" s="15"/>
      <c r="H395" s="24"/>
      <c r="I395" s="28"/>
      <c r="J395" s="28">
        <f t="shared" si="10"/>
        <v>0</v>
      </c>
    </row>
    <row r="396" spans="1:10" s="2" customFormat="1">
      <c r="A396" s="11"/>
      <c r="B396" s="12"/>
      <c r="C396" s="13"/>
      <c r="D396" s="14"/>
      <c r="E396" s="14"/>
      <c r="F396" s="15"/>
      <c r="G396" s="15"/>
      <c r="H396" s="24"/>
      <c r="I396" s="28"/>
      <c r="J396" s="28"/>
    </row>
    <row r="397" spans="1:10" s="2" customFormat="1">
      <c r="A397" s="11"/>
      <c r="B397" s="12"/>
      <c r="C397" s="13"/>
      <c r="D397" s="14"/>
      <c r="E397" s="14"/>
      <c r="F397" s="15"/>
      <c r="G397" s="15"/>
      <c r="H397" s="24"/>
      <c r="I397" s="28"/>
      <c r="J397" s="28">
        <f t="shared" si="10"/>
        <v>0</v>
      </c>
    </row>
    <row r="398" spans="1:10" ht="24.95" customHeight="1">
      <c r="A398" s="45" t="s">
        <v>127</v>
      </c>
      <c r="B398" s="10"/>
      <c r="C398" s="9" t="s">
        <v>76</v>
      </c>
      <c r="D398" s="10"/>
      <c r="E398" s="10"/>
      <c r="F398" s="10"/>
      <c r="G398" s="10"/>
      <c r="H398" s="23">
        <v>0</v>
      </c>
      <c r="I398" s="28"/>
      <c r="J398" s="39">
        <f>SUM(J399:J401)</f>
        <v>0</v>
      </c>
    </row>
    <row r="399" spans="1:10">
      <c r="A399" s="11"/>
      <c r="B399" s="16"/>
      <c r="C399" s="17"/>
      <c r="D399" s="17"/>
      <c r="E399" s="17"/>
      <c r="F399" s="16"/>
      <c r="G399" s="16"/>
      <c r="H399" s="23"/>
      <c r="I399" s="28"/>
      <c r="J399" s="28">
        <f t="shared" si="10"/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/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 ht="24.95" customHeight="1">
      <c r="A402" s="45" t="s">
        <v>128</v>
      </c>
      <c r="B402" s="10"/>
      <c r="C402" s="9" t="s">
        <v>78</v>
      </c>
      <c r="D402" s="10"/>
      <c r="E402" s="10"/>
      <c r="F402" s="10"/>
      <c r="G402" s="10"/>
      <c r="H402" s="23">
        <v>0</v>
      </c>
      <c r="I402" s="28"/>
      <c r="J402" s="39">
        <f>SUM(J403:J405)</f>
        <v>0</v>
      </c>
    </row>
    <row r="403" spans="1:10">
      <c r="A403" s="11"/>
      <c r="B403" s="16"/>
      <c r="C403" s="17"/>
      <c r="D403" s="17"/>
      <c r="E403" s="17"/>
      <c r="F403" s="16"/>
      <c r="G403" s="16"/>
      <c r="H403" s="23"/>
      <c r="I403" s="28"/>
      <c r="J403" s="28">
        <f t="shared" si="10"/>
        <v>0</v>
      </c>
    </row>
    <row r="404" spans="1:10">
      <c r="A404" s="11"/>
      <c r="B404" s="16"/>
      <c r="C404" s="17"/>
      <c r="D404" s="17"/>
      <c r="E404" s="17"/>
      <c r="F404" s="16"/>
      <c r="G404" s="16"/>
      <c r="H404" s="23"/>
      <c r="I404" s="28"/>
      <c r="J404" s="28">
        <f t="shared" si="10"/>
        <v>0</v>
      </c>
    </row>
    <row r="405" spans="1:10">
      <c r="A405" s="11"/>
      <c r="B405" s="16"/>
      <c r="C405" s="17"/>
      <c r="D405" s="17"/>
      <c r="E405" s="17"/>
      <c r="F405" s="16"/>
      <c r="G405" s="16"/>
      <c r="H405" s="23"/>
      <c r="I405" s="28"/>
      <c r="J405" s="28">
        <f t="shared" si="10"/>
        <v>0</v>
      </c>
    </row>
    <row r="406" spans="1:10" ht="24.95" customHeight="1">
      <c r="A406" s="45" t="s">
        <v>146</v>
      </c>
      <c r="B406" s="10"/>
      <c r="C406" s="9" t="s">
        <v>80</v>
      </c>
      <c r="D406" s="10"/>
      <c r="E406" s="10"/>
      <c r="F406" s="10"/>
      <c r="G406" s="10"/>
      <c r="H406" s="23">
        <v>0</v>
      </c>
      <c r="I406" s="28"/>
      <c r="J406" s="39">
        <f>SUM(J409)</f>
        <v>0</v>
      </c>
    </row>
    <row r="407" spans="1:10" ht="10.9" customHeight="1">
      <c r="A407" s="45"/>
      <c r="B407" s="10"/>
      <c r="C407" s="9"/>
      <c r="D407" s="10"/>
      <c r="E407" s="10"/>
      <c r="F407" s="10"/>
      <c r="G407" s="10"/>
      <c r="H407" s="23"/>
      <c r="I407" s="28"/>
      <c r="J407" s="39"/>
    </row>
    <row r="408" spans="1:10" ht="11.45" customHeight="1">
      <c r="A408" s="45"/>
      <c r="B408" s="10"/>
      <c r="C408" s="9"/>
      <c r="D408" s="10"/>
      <c r="E408" s="10"/>
      <c r="F408" s="10"/>
      <c r="G408" s="10"/>
      <c r="H408" s="23"/>
      <c r="I408" s="28"/>
      <c r="J408" s="39"/>
    </row>
    <row r="409" spans="1:10" ht="11.45" customHeight="1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 ht="24.95" customHeight="1">
      <c r="A410" s="45" t="s">
        <v>175</v>
      </c>
      <c r="B410" s="10"/>
      <c r="C410" s="9" t="s">
        <v>82</v>
      </c>
      <c r="D410" s="10"/>
      <c r="E410" s="10"/>
      <c r="F410" s="10"/>
      <c r="G410" s="10"/>
      <c r="H410" s="23">
        <v>0</v>
      </c>
      <c r="I410" s="28"/>
      <c r="J410" s="39">
        <f>SUM(J411:J413)</f>
        <v>0</v>
      </c>
    </row>
    <row r="411" spans="1:10">
      <c r="A411" s="11"/>
      <c r="B411" s="16"/>
      <c r="C411" s="17"/>
      <c r="D411" s="17"/>
      <c r="E411" s="17"/>
      <c r="F411" s="16"/>
      <c r="G411" s="16"/>
      <c r="H411" s="23"/>
      <c r="I411" s="28"/>
      <c r="J411" s="28">
        <f t="shared" si="10"/>
        <v>0</v>
      </c>
    </row>
    <row r="412" spans="1:10">
      <c r="A412" s="11"/>
      <c r="B412" s="16"/>
      <c r="C412" s="17"/>
      <c r="D412" s="17"/>
      <c r="E412" s="17"/>
      <c r="F412" s="16"/>
      <c r="G412" s="16"/>
      <c r="H412" s="23"/>
      <c r="I412" s="28"/>
      <c r="J412" s="28">
        <f t="shared" si="10"/>
        <v>0</v>
      </c>
    </row>
    <row r="413" spans="1:10">
      <c r="A413" s="11"/>
      <c r="B413" s="16"/>
      <c r="C413" s="17"/>
      <c r="D413" s="17"/>
      <c r="E413" s="17"/>
      <c r="F413" s="16"/>
      <c r="G413" s="16"/>
      <c r="H413" s="23"/>
      <c r="I413" s="28"/>
      <c r="J413" s="28">
        <f t="shared" si="10"/>
        <v>0</v>
      </c>
    </row>
    <row r="414" spans="1:10" ht="24.95" customHeight="1">
      <c r="A414" s="45" t="s">
        <v>176</v>
      </c>
      <c r="B414" s="10"/>
      <c r="C414" s="9" t="s">
        <v>84</v>
      </c>
      <c r="D414" s="10"/>
      <c r="E414" s="10"/>
      <c r="F414" s="10"/>
      <c r="G414" s="10"/>
      <c r="H414" s="23">
        <v>0</v>
      </c>
      <c r="I414" s="28"/>
      <c r="J414" s="39">
        <f>SUM(J415:J417)</f>
        <v>0</v>
      </c>
    </row>
    <row r="415" spans="1:10" ht="12" customHeight="1">
      <c r="A415" s="11"/>
      <c r="B415" s="19"/>
      <c r="C415" s="14"/>
      <c r="D415" s="14"/>
      <c r="E415" s="14"/>
      <c r="F415" s="15"/>
      <c r="G415" s="15"/>
      <c r="H415" s="23"/>
      <c r="I415" s="28"/>
      <c r="J415" s="28">
        <f t="shared" si="10"/>
        <v>0</v>
      </c>
    </row>
    <row r="416" spans="1:10" ht="10.9" customHeight="1">
      <c r="A416" s="11"/>
      <c r="B416" s="19"/>
      <c r="C416" s="14"/>
      <c r="D416" s="14"/>
      <c r="E416" s="14"/>
      <c r="F416" s="15"/>
      <c r="G416" s="15"/>
      <c r="H416" s="23"/>
      <c r="I416" s="28"/>
      <c r="J416" s="28">
        <f t="shared" si="10"/>
        <v>0</v>
      </c>
    </row>
    <row r="417" spans="1:10" ht="10.15" customHeight="1">
      <c r="A417" s="11"/>
      <c r="B417" s="19"/>
      <c r="C417" s="14"/>
      <c r="D417" s="14"/>
      <c r="E417" s="14"/>
      <c r="F417" s="15"/>
      <c r="G417" s="15"/>
      <c r="H417" s="23"/>
      <c r="I417" s="28"/>
      <c r="J417" s="28">
        <f t="shared" si="10"/>
        <v>0</v>
      </c>
    </row>
    <row r="418" spans="1:10" ht="24.95" customHeight="1">
      <c r="A418" s="45" t="s">
        <v>177</v>
      </c>
      <c r="B418" s="10"/>
      <c r="C418" s="9" t="s">
        <v>86</v>
      </c>
      <c r="D418" s="10"/>
      <c r="E418" s="10"/>
      <c r="F418" s="10"/>
      <c r="G418" s="10"/>
      <c r="H418" s="23">
        <v>0</v>
      </c>
      <c r="I418" s="28"/>
      <c r="J418" s="39">
        <f>SUM(J419:J421)</f>
        <v>481.79999999999995</v>
      </c>
    </row>
    <row r="419" spans="1:10" s="2" customFormat="1">
      <c r="A419" s="404">
        <v>30</v>
      </c>
      <c r="B419" s="12"/>
      <c r="C419" s="9" t="s">
        <v>87</v>
      </c>
      <c r="D419" s="14"/>
      <c r="E419" s="14"/>
      <c r="F419" s="15"/>
      <c r="G419" s="15"/>
      <c r="H419" s="24"/>
      <c r="I419" s="28"/>
      <c r="J419" s="28">
        <f t="shared" si="10"/>
        <v>0</v>
      </c>
    </row>
    <row r="420" spans="1:10" s="2" customFormat="1">
      <c r="A420" s="11"/>
      <c r="B420" s="12"/>
      <c r="C420" s="240" t="s">
        <v>1010</v>
      </c>
      <c r="D420" s="240" t="s">
        <v>179</v>
      </c>
      <c r="E420" s="14" t="s">
        <v>17</v>
      </c>
      <c r="F420" s="15" t="s">
        <v>2250</v>
      </c>
      <c r="G420" s="15" t="s">
        <v>19</v>
      </c>
      <c r="H420" s="24">
        <v>44</v>
      </c>
      <c r="I420" s="28">
        <v>10.95</v>
      </c>
      <c r="J420" s="28">
        <f t="shared" si="10"/>
        <v>481.79999999999995</v>
      </c>
    </row>
    <row r="421" spans="1:10" s="2" customFormat="1">
      <c r="A421" s="11"/>
      <c r="B421" s="12"/>
      <c r="C421" s="13"/>
      <c r="D421" s="14"/>
      <c r="E421" s="14"/>
      <c r="F421" s="15"/>
      <c r="G421" s="15"/>
      <c r="H421" s="24"/>
      <c r="I421" s="28"/>
      <c r="J421" s="28">
        <f t="shared" si="10"/>
        <v>0</v>
      </c>
    </row>
    <row r="422" spans="1:10" s="2" customFormat="1" ht="15.75">
      <c r="A422" s="32" t="s">
        <v>91</v>
      </c>
      <c r="B422" s="33"/>
      <c r="C422" s="34"/>
      <c r="D422" s="35"/>
      <c r="E422" s="35"/>
      <c r="F422" s="36"/>
      <c r="G422" s="36"/>
      <c r="H422" s="37"/>
      <c r="I422" s="38"/>
      <c r="J422" s="28"/>
    </row>
    <row r="423" spans="1:10" ht="24.95" customHeight="1">
      <c r="A423" s="41" t="s">
        <v>181</v>
      </c>
      <c r="B423" s="40"/>
      <c r="C423" s="42"/>
      <c r="D423" s="42"/>
      <c r="E423" s="42"/>
      <c r="F423" s="42"/>
      <c r="G423" s="42"/>
      <c r="H423" s="43"/>
      <c r="I423" s="44"/>
      <c r="J423" s="28"/>
    </row>
    <row r="424" spans="1:10" ht="24.95" customHeight="1">
      <c r="A424" s="45" t="s">
        <v>13</v>
      </c>
      <c r="B424" s="10"/>
      <c r="C424" s="9" t="s">
        <v>93</v>
      </c>
      <c r="D424" s="10"/>
      <c r="E424" s="10"/>
      <c r="F424" s="10"/>
      <c r="G424" s="10"/>
      <c r="H424" s="23">
        <v>0</v>
      </c>
      <c r="I424" s="28"/>
      <c r="J424" s="39">
        <f>SUM(J425:J427)</f>
        <v>0</v>
      </c>
    </row>
    <row r="425" spans="1:10" s="2" customFormat="1">
      <c r="A425" s="11"/>
      <c r="B425" s="12"/>
      <c r="C425" s="13"/>
      <c r="D425" s="14"/>
      <c r="E425" s="14"/>
      <c r="F425" s="15"/>
      <c r="G425" s="15"/>
      <c r="H425" s="24"/>
      <c r="I425" s="28"/>
      <c r="J425" s="28">
        <f t="shared" si="10"/>
        <v>0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28"/>
      <c r="J426" s="28">
        <f t="shared" si="10"/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0"/>
        <v>0</v>
      </c>
    </row>
    <row r="428" spans="1:10" ht="24.95" customHeight="1">
      <c r="A428" s="45" t="s">
        <v>94</v>
      </c>
      <c r="B428" s="10"/>
      <c r="C428" s="9" t="s">
        <v>95</v>
      </c>
      <c r="D428" s="10"/>
      <c r="E428" s="10"/>
      <c r="F428" s="10"/>
      <c r="G428" s="10"/>
      <c r="H428" s="23">
        <v>0</v>
      </c>
      <c r="I428" s="28"/>
      <c r="J428" s="39">
        <f>SUM(J429:J431)</f>
        <v>466.2</v>
      </c>
    </row>
    <row r="429" spans="1:10" s="2" customFormat="1">
      <c r="A429" s="11"/>
      <c r="B429" s="12"/>
      <c r="C429" s="13" t="s">
        <v>739</v>
      </c>
      <c r="D429" s="14" t="s">
        <v>2143</v>
      </c>
      <c r="E429" s="14" t="s">
        <v>17</v>
      </c>
      <c r="F429" s="15" t="s">
        <v>39</v>
      </c>
      <c r="G429" s="15" t="s">
        <v>19</v>
      </c>
      <c r="H429" s="23">
        <v>36</v>
      </c>
      <c r="I429" s="28">
        <v>12.95</v>
      </c>
      <c r="J429" s="28">
        <f t="shared" ref="J429:J491" si="11">H429*I429</f>
        <v>466.2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28"/>
      <c r="J430" s="28">
        <f t="shared" si="11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ht="24.95" customHeight="1">
      <c r="A432" s="45" t="s">
        <v>96</v>
      </c>
      <c r="B432" s="10"/>
      <c r="C432" s="9" t="s">
        <v>97</v>
      </c>
      <c r="D432" s="10"/>
      <c r="E432" s="10"/>
      <c r="F432" s="10"/>
      <c r="G432" s="10"/>
      <c r="H432" s="23">
        <v>0</v>
      </c>
      <c r="I432" s="28"/>
      <c r="J432" s="39">
        <f>SUM(J433:J435)</f>
        <v>0</v>
      </c>
    </row>
    <row r="433" spans="1:10" s="2" customFormat="1">
      <c r="A433" s="11"/>
      <c r="B433" s="12"/>
      <c r="C433" s="13"/>
      <c r="D433" s="14"/>
      <c r="E433" s="14"/>
      <c r="F433" s="15"/>
      <c r="G433" s="15"/>
      <c r="H433" s="24"/>
      <c r="I433" s="28"/>
      <c r="J433" s="28">
        <f t="shared" si="11"/>
        <v>0</v>
      </c>
    </row>
    <row r="434" spans="1:10" s="2" customFormat="1">
      <c r="A434" s="11"/>
      <c r="B434" s="12"/>
      <c r="C434" s="13"/>
      <c r="D434" s="14"/>
      <c r="E434" s="14"/>
      <c r="F434" s="15"/>
      <c r="G434" s="15"/>
      <c r="H434" s="24"/>
      <c r="I434" s="28"/>
      <c r="J434" s="28">
        <f t="shared" si="11"/>
        <v>0</v>
      </c>
    </row>
    <row r="435" spans="1:10" s="2" customFormat="1">
      <c r="A435" s="11"/>
      <c r="B435" s="12"/>
      <c r="C435" s="13"/>
      <c r="D435" s="14"/>
      <c r="E435" s="14"/>
      <c r="F435" s="15"/>
      <c r="G435" s="15"/>
      <c r="H435" s="24"/>
      <c r="I435" s="28"/>
      <c r="J435" s="28">
        <f t="shared" si="11"/>
        <v>0</v>
      </c>
    </row>
    <row r="436" spans="1:10" ht="24.95" customHeight="1">
      <c r="A436" s="45" t="s">
        <v>104</v>
      </c>
      <c r="B436" s="10"/>
      <c r="C436" s="9" t="s">
        <v>28</v>
      </c>
      <c r="D436" s="10"/>
      <c r="E436" s="10"/>
      <c r="F436" s="10"/>
      <c r="G436" s="10"/>
      <c r="H436" s="23">
        <v>0</v>
      </c>
      <c r="I436" s="28"/>
      <c r="J436" s="39">
        <f>SUM(J437:J439)</f>
        <v>0</v>
      </c>
    </row>
    <row r="437" spans="1:10">
      <c r="A437" s="11"/>
      <c r="B437" s="16"/>
      <c r="C437" s="17"/>
      <c r="D437" s="17"/>
      <c r="E437" s="17"/>
      <c r="F437" s="16"/>
      <c r="G437" s="16"/>
      <c r="H437" s="23"/>
      <c r="I437" s="28"/>
      <c r="J437" s="28">
        <f t="shared" si="11"/>
        <v>0</v>
      </c>
    </row>
    <row r="438" spans="1:10">
      <c r="A438" s="11"/>
      <c r="B438" s="16"/>
      <c r="C438" s="17"/>
      <c r="D438" s="17"/>
      <c r="E438" s="17"/>
      <c r="F438" s="16"/>
      <c r="G438" s="16"/>
      <c r="H438" s="23"/>
      <c r="I438" s="28"/>
      <c r="J438" s="28">
        <f t="shared" si="11"/>
        <v>0</v>
      </c>
    </row>
    <row r="439" spans="1:10">
      <c r="A439" s="11"/>
      <c r="B439" s="16"/>
      <c r="C439" s="17"/>
      <c r="D439" s="17"/>
      <c r="E439" s="17"/>
      <c r="F439" s="16"/>
      <c r="G439" s="16"/>
      <c r="H439" s="23"/>
      <c r="I439" s="28"/>
      <c r="J439" s="28">
        <f t="shared" si="11"/>
        <v>0</v>
      </c>
    </row>
    <row r="440" spans="1:10" ht="24.95" customHeight="1">
      <c r="A440" s="45" t="s">
        <v>39</v>
      </c>
      <c r="B440" s="10"/>
      <c r="C440" s="9" t="s">
        <v>185</v>
      </c>
      <c r="D440" s="10"/>
      <c r="E440" s="10"/>
      <c r="F440" s="10"/>
      <c r="G440" s="10"/>
      <c r="H440" s="23">
        <v>0</v>
      </c>
      <c r="I440" s="28"/>
      <c r="J440" s="39">
        <f>SUM(J441:J443)</f>
        <v>445.68</v>
      </c>
    </row>
    <row r="441" spans="1:10" s="2" customFormat="1" ht="22.5">
      <c r="A441" s="11"/>
      <c r="B441" s="12"/>
      <c r="C441" s="13" t="s">
        <v>2251</v>
      </c>
      <c r="D441" s="14" t="s">
        <v>444</v>
      </c>
      <c r="E441" s="14" t="s">
        <v>17</v>
      </c>
      <c r="F441" s="15" t="s">
        <v>39</v>
      </c>
      <c r="G441" s="15" t="s">
        <v>33</v>
      </c>
      <c r="H441" s="24">
        <v>36</v>
      </c>
      <c r="I441" s="28">
        <v>12.38</v>
      </c>
      <c r="J441" s="28">
        <f t="shared" si="11"/>
        <v>445.68</v>
      </c>
    </row>
    <row r="442" spans="1:10" s="2" customFormat="1">
      <c r="A442" s="11"/>
      <c r="B442" s="12"/>
      <c r="C442" s="13"/>
      <c r="D442" s="14"/>
      <c r="E442" s="14"/>
      <c r="F442" s="15"/>
      <c r="G442" s="15"/>
      <c r="H442" s="24"/>
      <c r="I442" s="28"/>
      <c r="J442" s="28">
        <f t="shared" si="11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ht="24.95" customHeight="1">
      <c r="A444" s="45" t="s">
        <v>41</v>
      </c>
      <c r="B444" s="10"/>
      <c r="C444" s="9" t="s">
        <v>191</v>
      </c>
      <c r="D444" s="10"/>
      <c r="E444" s="10"/>
      <c r="F444" s="10"/>
      <c r="G444" s="10"/>
      <c r="H444" s="23">
        <v>0</v>
      </c>
      <c r="I444" s="28"/>
      <c r="J444" s="39">
        <f>SUM(J445:J447)</f>
        <v>0</v>
      </c>
    </row>
    <row r="445" spans="1:10">
      <c r="A445" s="11"/>
      <c r="B445" s="16"/>
      <c r="C445" s="17"/>
      <c r="D445" s="17"/>
      <c r="E445" s="17"/>
      <c r="F445" s="16"/>
      <c r="G445" s="16"/>
      <c r="H445" s="23"/>
      <c r="I445" s="28"/>
      <c r="J445" s="28">
        <f t="shared" si="11"/>
        <v>0</v>
      </c>
    </row>
    <row r="446" spans="1:10" s="2" customFormat="1">
      <c r="A446" s="11"/>
      <c r="B446" s="12"/>
      <c r="C446" s="13"/>
      <c r="D446" s="14"/>
      <c r="E446" s="14"/>
      <c r="F446" s="15"/>
      <c r="G446" s="15"/>
      <c r="H446" s="24"/>
      <c r="I446" s="28"/>
      <c r="J446" s="28">
        <f t="shared" si="11"/>
        <v>0</v>
      </c>
    </row>
    <row r="447" spans="1:10" s="2" customFormat="1">
      <c r="A447" s="11"/>
      <c r="B447" s="12"/>
      <c r="C447" s="13"/>
      <c r="D447" s="14"/>
      <c r="E447" s="14"/>
      <c r="F447" s="15"/>
      <c r="G447" s="15"/>
      <c r="H447" s="24"/>
      <c r="I447" s="28"/>
      <c r="J447" s="28">
        <f t="shared" si="11"/>
        <v>0</v>
      </c>
    </row>
    <row r="448" spans="1:10" ht="24.95" customHeight="1">
      <c r="A448" s="45" t="s">
        <v>43</v>
      </c>
      <c r="B448" s="10"/>
      <c r="C448" s="9" t="s">
        <v>192</v>
      </c>
      <c r="D448" s="10"/>
      <c r="E448" s="10"/>
      <c r="F448" s="10"/>
      <c r="G448" s="10"/>
      <c r="H448" s="23">
        <v>0</v>
      </c>
      <c r="I448" s="28"/>
      <c r="J448" s="39">
        <f>SUM(J449:J451)</f>
        <v>0</v>
      </c>
    </row>
    <row r="449" spans="1:10">
      <c r="A449" s="11"/>
      <c r="B449" s="16"/>
      <c r="C449" s="17"/>
      <c r="D449" s="17"/>
      <c r="E449" s="17"/>
      <c r="F449" s="16"/>
      <c r="G449" s="16"/>
      <c r="H449" s="23"/>
      <c r="I449" s="28"/>
      <c r="J449" s="28">
        <f t="shared" si="11"/>
        <v>0</v>
      </c>
    </row>
    <row r="450" spans="1:10">
      <c r="A450" s="11"/>
      <c r="B450" s="16"/>
      <c r="C450" s="17"/>
      <c r="D450" s="17"/>
      <c r="E450" s="17"/>
      <c r="F450" s="16"/>
      <c r="G450" s="16"/>
      <c r="H450" s="23"/>
      <c r="I450" s="28"/>
      <c r="J450" s="28">
        <f t="shared" si="11"/>
        <v>0</v>
      </c>
    </row>
    <row r="451" spans="1:10">
      <c r="A451" s="11"/>
      <c r="B451" s="16"/>
      <c r="C451" s="17"/>
      <c r="D451" s="17"/>
      <c r="E451" s="17"/>
      <c r="F451" s="16"/>
      <c r="G451" s="16"/>
      <c r="H451" s="23"/>
      <c r="I451" s="28"/>
      <c r="J451" s="28">
        <f t="shared" si="11"/>
        <v>0</v>
      </c>
    </row>
    <row r="452" spans="1:10" ht="24.95" customHeight="1">
      <c r="A452" s="45" t="s">
        <v>49</v>
      </c>
      <c r="B452" s="10"/>
      <c r="C452" s="9" t="s">
        <v>196</v>
      </c>
      <c r="D452" s="10"/>
      <c r="E452" s="10"/>
      <c r="F452" s="10"/>
      <c r="G452" s="10"/>
      <c r="H452" s="23">
        <v>0</v>
      </c>
      <c r="I452" s="28"/>
      <c r="J452" s="39">
        <f>SUM(J453:J455)</f>
        <v>173.32000000000002</v>
      </c>
    </row>
    <row r="453" spans="1:10" s="2" customFormat="1">
      <c r="A453" s="11"/>
      <c r="B453" s="12"/>
      <c r="C453" s="67" t="s">
        <v>2252</v>
      </c>
      <c r="D453" s="67" t="s">
        <v>449</v>
      </c>
      <c r="E453" s="14" t="s">
        <v>17</v>
      </c>
      <c r="F453" s="15" t="s">
        <v>39</v>
      </c>
      <c r="G453" s="15" t="s">
        <v>1075</v>
      </c>
      <c r="H453" s="24">
        <v>14</v>
      </c>
      <c r="I453" s="28">
        <v>12.38</v>
      </c>
      <c r="J453" s="28">
        <f t="shared" si="11"/>
        <v>173.32000000000002</v>
      </c>
    </row>
    <row r="454" spans="1:10" s="2" customFormat="1">
      <c r="A454" s="11"/>
      <c r="B454" s="12"/>
      <c r="C454" s="13"/>
      <c r="D454" s="14"/>
      <c r="E454" s="14"/>
      <c r="F454" s="15"/>
      <c r="G454" s="15"/>
      <c r="H454" s="24"/>
      <c r="I454" s="28"/>
      <c r="J454" s="28">
        <f t="shared" si="11"/>
        <v>0</v>
      </c>
    </row>
    <row r="455" spans="1:10" s="2" customFormat="1">
      <c r="A455" s="11"/>
      <c r="B455" s="12"/>
      <c r="C455" s="13"/>
      <c r="D455" s="14"/>
      <c r="E455" s="14"/>
      <c r="F455" s="15"/>
      <c r="G455" s="15"/>
      <c r="H455" s="24"/>
      <c r="I455" s="28"/>
      <c r="J455" s="28">
        <f t="shared" si="11"/>
        <v>0</v>
      </c>
    </row>
    <row r="456" spans="1:10" ht="24.95" customHeight="1">
      <c r="A456" s="45" t="s">
        <v>51</v>
      </c>
      <c r="B456" s="10"/>
      <c r="C456" s="9" t="s">
        <v>197</v>
      </c>
      <c r="D456" s="10"/>
      <c r="E456" s="10"/>
      <c r="F456" s="10"/>
      <c r="G456" s="10"/>
      <c r="H456" s="23">
        <v>0</v>
      </c>
      <c r="I456" s="28"/>
      <c r="J456" s="39">
        <f>SUM(J457:J459)</f>
        <v>0</v>
      </c>
    </row>
    <row r="457" spans="1:10">
      <c r="A457" s="11"/>
      <c r="B457" s="16"/>
      <c r="C457" s="17"/>
      <c r="D457" s="17"/>
      <c r="E457" s="17"/>
      <c r="F457" s="16"/>
      <c r="G457" s="16"/>
      <c r="H457" s="23"/>
      <c r="I457" s="28"/>
      <c r="J457" s="28">
        <f t="shared" si="11"/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/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>
        <f t="shared" si="11"/>
        <v>0</v>
      </c>
    </row>
    <row r="460" spans="1:10" ht="24.95" customHeight="1">
      <c r="A460" s="45" t="s">
        <v>55</v>
      </c>
      <c r="B460" s="10"/>
      <c r="C460" s="9" t="s">
        <v>198</v>
      </c>
      <c r="D460" s="10"/>
      <c r="E460" s="10"/>
      <c r="F460" s="10"/>
      <c r="G460" s="10"/>
      <c r="H460" s="23">
        <v>0</v>
      </c>
      <c r="I460" s="28"/>
      <c r="J460" s="39">
        <f>SUM(J461:J463)</f>
        <v>0</v>
      </c>
    </row>
    <row r="461" spans="1:10">
      <c r="A461" s="11"/>
      <c r="B461" s="16"/>
      <c r="C461" s="17"/>
      <c r="D461" s="17"/>
      <c r="E461" s="17"/>
      <c r="F461" s="16"/>
      <c r="G461" s="16"/>
      <c r="H461" s="23"/>
      <c r="I461" s="28"/>
      <c r="J461" s="28">
        <f t="shared" si="11"/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/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 ht="24.95" customHeight="1">
      <c r="A464" s="45" t="s">
        <v>57</v>
      </c>
      <c r="B464" s="10"/>
      <c r="C464" s="9" t="s">
        <v>199</v>
      </c>
      <c r="D464" s="10"/>
      <c r="E464" s="10"/>
      <c r="F464" s="10"/>
      <c r="G464" s="10"/>
      <c r="H464" s="23">
        <v>0</v>
      </c>
      <c r="I464" s="28"/>
      <c r="J464" s="39">
        <f>SUM(J465:J467)</f>
        <v>0</v>
      </c>
    </row>
    <row r="465" spans="1:10">
      <c r="A465" s="11"/>
      <c r="B465" s="16"/>
      <c r="C465" s="17"/>
      <c r="D465" s="17"/>
      <c r="E465" s="17"/>
      <c r="F465" s="16"/>
      <c r="G465" s="16"/>
      <c r="H465" s="23"/>
      <c r="I465" s="28"/>
      <c r="J465" s="28">
        <f t="shared" si="11"/>
        <v>0</v>
      </c>
    </row>
    <row r="466" spans="1:10">
      <c r="A466" s="11"/>
      <c r="B466" s="16"/>
      <c r="C466" s="17"/>
      <c r="D466" s="17"/>
      <c r="E466" s="17"/>
      <c r="F466" s="16"/>
      <c r="G466" s="16"/>
      <c r="H466" s="23"/>
      <c r="I466" s="28"/>
      <c r="J466" s="28">
        <f t="shared" si="11"/>
        <v>0</v>
      </c>
    </row>
    <row r="467" spans="1:10">
      <c r="A467" s="11"/>
      <c r="B467" s="16"/>
      <c r="C467" s="17"/>
      <c r="D467" s="17"/>
      <c r="E467" s="17"/>
      <c r="F467" s="16"/>
      <c r="G467" s="16"/>
      <c r="H467" s="23"/>
      <c r="I467" s="28"/>
      <c r="J467" s="28">
        <f t="shared" si="11"/>
        <v>0</v>
      </c>
    </row>
    <row r="468" spans="1:10" ht="24.95" customHeight="1">
      <c r="A468" s="45" t="s">
        <v>59</v>
      </c>
      <c r="B468" s="10"/>
      <c r="C468" s="9" t="s">
        <v>200</v>
      </c>
      <c r="D468" s="10"/>
      <c r="E468" s="10"/>
      <c r="F468" s="10"/>
      <c r="G468" s="10"/>
      <c r="H468" s="23">
        <v>0</v>
      </c>
      <c r="I468" s="28"/>
      <c r="J468" s="39">
        <f>SUM(J469:J471)</f>
        <v>0</v>
      </c>
    </row>
    <row r="469" spans="1:10" s="2" customFormat="1">
      <c r="A469" s="11"/>
      <c r="B469" s="12"/>
      <c r="C469" s="13"/>
      <c r="D469" s="14"/>
      <c r="E469" s="14"/>
      <c r="F469" s="15"/>
      <c r="G469" s="15"/>
      <c r="H469" s="24"/>
      <c r="I469" s="28"/>
      <c r="J469" s="28">
        <f t="shared" si="11"/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/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ht="24.95" customHeight="1">
      <c r="A472" s="45" t="s">
        <v>64</v>
      </c>
      <c r="B472" s="10"/>
      <c r="C472" s="9" t="s">
        <v>44</v>
      </c>
      <c r="D472" s="10"/>
      <c r="E472" s="10"/>
      <c r="F472" s="10"/>
      <c r="G472" s="10"/>
      <c r="H472" s="23">
        <v>0</v>
      </c>
      <c r="I472" s="28"/>
      <c r="J472" s="39">
        <f>SUM(J473:J475)</f>
        <v>378.14000000000004</v>
      </c>
    </row>
    <row r="473" spans="1:10" s="2" customFormat="1" ht="18" customHeight="1">
      <c r="A473" s="11"/>
      <c r="B473" s="12"/>
      <c r="C473" s="67" t="s">
        <v>2253</v>
      </c>
      <c r="D473" s="67" t="s">
        <v>902</v>
      </c>
      <c r="E473" s="14" t="s">
        <v>17</v>
      </c>
      <c r="F473" s="15" t="s">
        <v>39</v>
      </c>
      <c r="G473" s="15" t="s">
        <v>371</v>
      </c>
      <c r="H473" s="24">
        <v>36</v>
      </c>
      <c r="I473" s="28">
        <v>9.7100000000000009</v>
      </c>
      <c r="J473" s="28">
        <f t="shared" si="11"/>
        <v>349.56000000000006</v>
      </c>
    </row>
    <row r="474" spans="1:10" s="2" customFormat="1" ht="30.75" customHeight="1">
      <c r="A474" s="11"/>
      <c r="B474" s="12"/>
      <c r="C474" s="13" t="s">
        <v>2254</v>
      </c>
      <c r="D474" s="67" t="s">
        <v>1023</v>
      </c>
      <c r="E474" s="67" t="s">
        <v>2255</v>
      </c>
      <c r="F474" s="15" t="s">
        <v>39</v>
      </c>
      <c r="G474" s="15" t="s">
        <v>1075</v>
      </c>
      <c r="H474" s="24">
        <v>2</v>
      </c>
      <c r="I474" s="28">
        <v>14.29</v>
      </c>
      <c r="J474" s="28">
        <f t="shared" si="11"/>
        <v>28.58</v>
      </c>
    </row>
    <row r="475" spans="1:10" s="2" customFormat="1">
      <c r="A475" s="11"/>
      <c r="B475" s="12"/>
      <c r="C475" s="13"/>
      <c r="D475" s="14"/>
      <c r="E475" s="14"/>
      <c r="F475" s="15"/>
      <c r="G475" s="15"/>
      <c r="H475" s="24"/>
      <c r="I475" s="28"/>
      <c r="J475" s="28">
        <f t="shared" si="11"/>
        <v>0</v>
      </c>
    </row>
    <row r="476" spans="1:10" ht="24.95" customHeight="1">
      <c r="A476" s="45" t="s">
        <v>69</v>
      </c>
      <c r="B476" s="10"/>
      <c r="C476" s="9" t="s">
        <v>50</v>
      </c>
      <c r="D476" s="10"/>
      <c r="E476" s="10"/>
      <c r="F476" s="10"/>
      <c r="G476" s="10"/>
      <c r="H476" s="23">
        <v>0</v>
      </c>
      <c r="I476" s="28"/>
      <c r="J476" s="39">
        <f>SUM(J477:J479)</f>
        <v>0</v>
      </c>
    </row>
    <row r="477" spans="1:10">
      <c r="A477" s="11"/>
      <c r="B477" s="16"/>
      <c r="C477" s="17"/>
      <c r="D477" s="17"/>
      <c r="E477" s="17"/>
      <c r="F477" s="16"/>
      <c r="G477" s="16"/>
      <c r="H477" s="23"/>
      <c r="I477" s="28"/>
      <c r="J477" s="28">
        <f t="shared" si="11"/>
        <v>0</v>
      </c>
    </row>
    <row r="478" spans="1:10">
      <c r="A478" s="11"/>
      <c r="B478" s="16"/>
      <c r="C478" s="17"/>
      <c r="D478" s="17"/>
      <c r="E478" s="17"/>
      <c r="F478" s="16"/>
      <c r="G478" s="16"/>
      <c r="H478" s="23"/>
      <c r="I478" s="28"/>
      <c r="J478" s="28"/>
    </row>
    <row r="479" spans="1:10">
      <c r="A479" s="11"/>
      <c r="B479" s="16"/>
      <c r="C479" s="17"/>
      <c r="D479" s="17"/>
      <c r="E479" s="17"/>
      <c r="F479" s="16"/>
      <c r="G479" s="16"/>
      <c r="H479" s="23"/>
      <c r="I479" s="28"/>
      <c r="J479" s="28">
        <f t="shared" si="11"/>
        <v>0</v>
      </c>
    </row>
    <row r="480" spans="1:10" ht="24.95" customHeight="1">
      <c r="A480" s="45" t="s">
        <v>71</v>
      </c>
      <c r="B480" s="10"/>
      <c r="C480" s="9" t="s">
        <v>203</v>
      </c>
      <c r="D480" s="10"/>
      <c r="E480" s="10"/>
      <c r="F480" s="10"/>
      <c r="G480" s="10"/>
      <c r="H480" s="23">
        <v>0</v>
      </c>
      <c r="I480" s="28"/>
      <c r="J480" s="39">
        <f>SUM(J481:J483)</f>
        <v>466.2</v>
      </c>
    </row>
    <row r="481" spans="1:10" s="2" customFormat="1">
      <c r="A481" s="11"/>
      <c r="B481" s="12"/>
      <c r="C481" s="13" t="s">
        <v>2256</v>
      </c>
      <c r="D481" s="14" t="s">
        <v>2257</v>
      </c>
      <c r="E481" s="14" t="s">
        <v>17</v>
      </c>
      <c r="F481" s="15" t="s">
        <v>39</v>
      </c>
      <c r="G481" s="15" t="s">
        <v>19</v>
      </c>
      <c r="H481" s="24">
        <v>36</v>
      </c>
      <c r="I481" s="28">
        <v>12.95</v>
      </c>
      <c r="J481" s="28">
        <f t="shared" si="11"/>
        <v>466.2</v>
      </c>
    </row>
    <row r="482" spans="1:10" s="2" customFormat="1">
      <c r="A482" s="11"/>
      <c r="B482" s="12"/>
      <c r="C482" s="13"/>
      <c r="D482" s="14"/>
      <c r="E482" s="14"/>
      <c r="F482" s="15"/>
      <c r="G482" s="15"/>
      <c r="H482" s="24"/>
      <c r="I482" s="28"/>
      <c r="J482" s="28">
        <f t="shared" si="11"/>
        <v>0</v>
      </c>
    </row>
    <row r="483" spans="1:10" s="2" customFormat="1">
      <c r="A483" s="11"/>
      <c r="B483" s="12"/>
      <c r="C483" s="13"/>
      <c r="D483" s="14"/>
      <c r="E483" s="14"/>
      <c r="F483" s="15"/>
      <c r="G483" s="15"/>
      <c r="H483" s="24"/>
      <c r="I483" s="28"/>
      <c r="J483" s="28">
        <f t="shared" si="11"/>
        <v>0</v>
      </c>
    </row>
    <row r="484" spans="1:10" ht="24.95" customHeight="1">
      <c r="A484" s="45" t="s">
        <v>73</v>
      </c>
      <c r="B484" s="10"/>
      <c r="C484" s="9" t="s">
        <v>207</v>
      </c>
      <c r="D484" s="10"/>
      <c r="E484" s="10"/>
      <c r="F484" s="10"/>
      <c r="G484" s="10"/>
      <c r="H484" s="23">
        <v>0</v>
      </c>
      <c r="I484" s="28"/>
      <c r="J484" s="39">
        <f>SUM(J485:J487)</f>
        <v>0</v>
      </c>
    </row>
    <row r="485" spans="1:10">
      <c r="A485" s="11"/>
      <c r="B485" s="16"/>
      <c r="C485" s="17"/>
      <c r="D485" s="17"/>
      <c r="E485" s="17"/>
      <c r="F485" s="16"/>
      <c r="G485" s="16"/>
      <c r="H485" s="23"/>
      <c r="I485" s="28"/>
      <c r="J485" s="28">
        <f t="shared" si="11"/>
        <v>0</v>
      </c>
    </row>
    <row r="486" spans="1:10">
      <c r="A486" s="11"/>
      <c r="B486" s="16"/>
      <c r="C486" s="17"/>
      <c r="D486" s="17"/>
      <c r="E486" s="17"/>
      <c r="F486" s="16"/>
      <c r="G486" s="16"/>
      <c r="H486" s="23"/>
      <c r="I486" s="28"/>
      <c r="J486" s="28">
        <f t="shared" si="11"/>
        <v>0</v>
      </c>
    </row>
    <row r="487" spans="1:10">
      <c r="A487" s="11"/>
      <c r="B487" s="16"/>
      <c r="C487" s="17"/>
      <c r="D487" s="17"/>
      <c r="E487" s="17"/>
      <c r="F487" s="16"/>
      <c r="G487" s="16"/>
      <c r="H487" s="23"/>
      <c r="I487" s="28"/>
      <c r="J487" s="28">
        <f t="shared" si="11"/>
        <v>0</v>
      </c>
    </row>
    <row r="488" spans="1:10" ht="24.95" customHeight="1">
      <c r="A488" s="45" t="s">
        <v>75</v>
      </c>
      <c r="B488" s="10"/>
      <c r="C488" s="9" t="s">
        <v>212</v>
      </c>
      <c r="D488" s="10"/>
      <c r="E488" s="10"/>
      <c r="F488" s="10"/>
      <c r="G488" s="10"/>
      <c r="H488" s="23">
        <v>0</v>
      </c>
      <c r="I488" s="28"/>
      <c r="J488" s="39">
        <f>SUM(J489:J491)</f>
        <v>1597.68</v>
      </c>
    </row>
    <row r="489" spans="1:10" s="2" customFormat="1">
      <c r="A489" s="11"/>
      <c r="B489" s="12"/>
      <c r="C489" s="13" t="s">
        <v>1082</v>
      </c>
      <c r="D489" s="109" t="s">
        <v>1026</v>
      </c>
      <c r="E489" s="14" t="s">
        <v>17</v>
      </c>
      <c r="F489" s="15" t="s">
        <v>39</v>
      </c>
      <c r="G489" s="15" t="s">
        <v>19</v>
      </c>
      <c r="H489" s="24">
        <v>36</v>
      </c>
      <c r="I489" s="28">
        <v>12.95</v>
      </c>
      <c r="J489" s="28">
        <f t="shared" si="11"/>
        <v>466.2</v>
      </c>
    </row>
    <row r="490" spans="1:10" s="2" customFormat="1">
      <c r="A490" s="11"/>
      <c r="B490" s="12"/>
      <c r="C490" s="14" t="s">
        <v>2258</v>
      </c>
      <c r="D490" s="14"/>
      <c r="E490" s="14" t="s">
        <v>2258</v>
      </c>
      <c r="F490" s="15" t="s">
        <v>39</v>
      </c>
      <c r="G490" s="15" t="s">
        <v>762</v>
      </c>
      <c r="H490" s="24">
        <v>36</v>
      </c>
      <c r="I490" s="28">
        <v>31.43</v>
      </c>
      <c r="J490" s="28">
        <f t="shared" si="11"/>
        <v>1131.48</v>
      </c>
    </row>
    <row r="491" spans="1:10" s="2" customFormat="1">
      <c r="A491" s="11"/>
      <c r="B491" s="12"/>
      <c r="C491" s="13"/>
      <c r="D491" s="14"/>
      <c r="E491" s="14"/>
      <c r="F491" s="15"/>
      <c r="G491" s="15"/>
      <c r="H491" s="24"/>
      <c r="I491" s="28"/>
      <c r="J491" s="28">
        <f t="shared" si="11"/>
        <v>0</v>
      </c>
    </row>
    <row r="492" spans="1:10" ht="24.95" customHeight="1">
      <c r="A492" s="45" t="s">
        <v>77</v>
      </c>
      <c r="B492" s="10"/>
      <c r="C492" s="9" t="s">
        <v>219</v>
      </c>
      <c r="D492" s="10"/>
      <c r="E492" s="10"/>
      <c r="F492" s="10"/>
      <c r="G492" s="10"/>
      <c r="H492" s="23">
        <v>0</v>
      </c>
      <c r="I492" s="28"/>
      <c r="J492" s="39">
        <f>SUM(J493:J495)</f>
        <v>0</v>
      </c>
    </row>
    <row r="493" spans="1:10">
      <c r="A493" s="11"/>
      <c r="B493" s="16"/>
      <c r="C493" s="17"/>
      <c r="D493" s="17"/>
      <c r="E493" s="17"/>
      <c r="F493" s="16"/>
      <c r="G493" s="16"/>
      <c r="H493" s="23"/>
      <c r="I493" s="28"/>
      <c r="J493" s="28">
        <f t="shared" ref="J493:J523" si="12">H493*I493</f>
        <v>0</v>
      </c>
    </row>
    <row r="494" spans="1:10">
      <c r="A494" s="11"/>
      <c r="B494" s="16"/>
      <c r="C494" s="17"/>
      <c r="D494" s="17"/>
      <c r="E494" s="17"/>
      <c r="F494" s="16"/>
      <c r="G494" s="16"/>
      <c r="H494" s="23"/>
      <c r="I494" s="28"/>
      <c r="J494" s="28"/>
    </row>
    <row r="495" spans="1:10">
      <c r="A495" s="11"/>
      <c r="B495" s="16"/>
      <c r="C495" s="17"/>
      <c r="D495" s="17"/>
      <c r="E495" s="17"/>
      <c r="F495" s="16"/>
      <c r="G495" s="16"/>
      <c r="H495" s="23"/>
      <c r="I495" s="28"/>
      <c r="J495" s="28">
        <f t="shared" si="12"/>
        <v>0</v>
      </c>
    </row>
    <row r="496" spans="1:10" ht="24.95" customHeight="1">
      <c r="A496" s="45" t="s">
        <v>79</v>
      </c>
      <c r="B496" s="10"/>
      <c r="C496" s="9" t="s">
        <v>220</v>
      </c>
      <c r="D496" s="10"/>
      <c r="E496" s="10"/>
      <c r="F496" s="10"/>
      <c r="G496" s="10"/>
      <c r="H496" s="23">
        <v>0</v>
      </c>
      <c r="I496" s="28"/>
      <c r="J496" s="39">
        <f>SUM(J497:J499)</f>
        <v>1165.6799999999998</v>
      </c>
    </row>
    <row r="497" spans="1:10" s="2" customFormat="1" ht="22.5">
      <c r="A497" s="11"/>
      <c r="B497" s="12"/>
      <c r="C497" s="13" t="s">
        <v>2259</v>
      </c>
      <c r="D497" s="14" t="s">
        <v>222</v>
      </c>
      <c r="E497" s="14" t="s">
        <v>17</v>
      </c>
      <c r="F497" s="15" t="s">
        <v>39</v>
      </c>
      <c r="G497" s="15" t="s">
        <v>371</v>
      </c>
      <c r="H497" s="24">
        <v>36</v>
      </c>
      <c r="I497" s="28">
        <v>11.43</v>
      </c>
      <c r="J497" s="28">
        <f t="shared" si="12"/>
        <v>411.48</v>
      </c>
    </row>
    <row r="498" spans="1:10" s="2" customFormat="1">
      <c r="A498" s="11"/>
      <c r="B498" s="12"/>
      <c r="C498" s="13" t="s">
        <v>224</v>
      </c>
      <c r="D498" s="14" t="s">
        <v>2260</v>
      </c>
      <c r="E498" s="14" t="s">
        <v>226</v>
      </c>
      <c r="F498" s="15" t="s">
        <v>39</v>
      </c>
      <c r="G498" s="15" t="s">
        <v>371</v>
      </c>
      <c r="H498" s="24">
        <v>36</v>
      </c>
      <c r="I498" s="28">
        <v>20.95</v>
      </c>
      <c r="J498" s="28">
        <f t="shared" si="12"/>
        <v>754.19999999999993</v>
      </c>
    </row>
    <row r="499" spans="1:10" s="2" customFormat="1">
      <c r="A499" s="11"/>
      <c r="B499" s="12"/>
      <c r="C499" s="13"/>
      <c r="D499" s="14"/>
      <c r="E499" s="14"/>
      <c r="F499" s="15"/>
      <c r="G499" s="15"/>
      <c r="H499" s="24"/>
      <c r="I499" s="28"/>
      <c r="J499" s="28">
        <f t="shared" si="12"/>
        <v>0</v>
      </c>
    </row>
    <row r="500" spans="1:10" ht="24.95" customHeight="1">
      <c r="A500" s="45" t="s">
        <v>81</v>
      </c>
      <c r="B500" s="10"/>
      <c r="C500" s="9" t="s">
        <v>227</v>
      </c>
      <c r="D500" s="10"/>
      <c r="E500" s="10"/>
      <c r="F500" s="10"/>
      <c r="G500" s="10"/>
      <c r="H500" s="23">
        <v>0</v>
      </c>
      <c r="I500" s="28"/>
      <c r="J500" s="39">
        <f>SUM(J503)</f>
        <v>0</v>
      </c>
    </row>
    <row r="501" spans="1:10" ht="10.15" customHeight="1">
      <c r="A501" s="45"/>
      <c r="B501" s="10"/>
      <c r="C501" s="9"/>
      <c r="D501" s="10"/>
      <c r="E501" s="10"/>
      <c r="F501" s="10"/>
      <c r="G501" s="10"/>
      <c r="H501" s="23"/>
      <c r="I501" s="28"/>
      <c r="J501" s="39"/>
    </row>
    <row r="502" spans="1:10" ht="10.9" customHeight="1">
      <c r="A502" s="45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s="2" customFormat="1">
      <c r="A503" s="11"/>
      <c r="B503" s="12"/>
      <c r="C503" s="13"/>
      <c r="D503" s="14"/>
      <c r="E503" s="14"/>
      <c r="F503" s="15"/>
      <c r="G503" s="15"/>
      <c r="H503" s="24"/>
      <c r="I503" s="28"/>
      <c r="J503" s="28">
        <f t="shared" si="12"/>
        <v>0</v>
      </c>
    </row>
    <row r="504" spans="1:10" ht="24.95" customHeight="1">
      <c r="A504" s="45" t="s">
        <v>83</v>
      </c>
      <c r="B504" s="10"/>
      <c r="C504" s="9" t="s">
        <v>58</v>
      </c>
      <c r="D504" s="10"/>
      <c r="E504" s="10"/>
      <c r="F504" s="10"/>
      <c r="G504" s="10"/>
      <c r="H504" s="23">
        <v>0</v>
      </c>
      <c r="I504" s="28"/>
      <c r="J504" s="39">
        <f>SUM(J507)</f>
        <v>0</v>
      </c>
    </row>
    <row r="505" spans="1:10" ht="10.9" customHeight="1">
      <c r="A505" s="9"/>
      <c r="B505" s="10"/>
      <c r="C505" s="9"/>
      <c r="D505" s="10"/>
      <c r="E505" s="10"/>
      <c r="F505" s="10"/>
      <c r="G505" s="10"/>
      <c r="H505" s="23"/>
      <c r="I505" s="28"/>
      <c r="J505" s="39"/>
    </row>
    <row r="506" spans="1:10" ht="10.9" customHeight="1">
      <c r="A506" s="9"/>
      <c r="B506" s="10"/>
      <c r="C506" s="9"/>
      <c r="D506" s="10"/>
      <c r="E506" s="10"/>
      <c r="F506" s="10"/>
      <c r="G506" s="10"/>
      <c r="H506" s="23"/>
      <c r="I506" s="28"/>
      <c r="J506" s="39"/>
    </row>
    <row r="507" spans="1:10" s="2" customFormat="1">
      <c r="A507" s="11"/>
      <c r="B507" s="12"/>
      <c r="C507" s="13"/>
      <c r="D507" s="14"/>
      <c r="E507" s="14"/>
      <c r="F507" s="15"/>
      <c r="G507" s="15"/>
      <c r="H507" s="24"/>
      <c r="I507" s="28"/>
      <c r="J507" s="28">
        <f t="shared" si="12"/>
        <v>0</v>
      </c>
    </row>
    <row r="508" spans="1:10" ht="24.95" customHeight="1">
      <c r="A508" s="45" t="s">
        <v>85</v>
      </c>
      <c r="B508" s="10"/>
      <c r="C508" s="9" t="s">
        <v>60</v>
      </c>
      <c r="D508" s="10"/>
      <c r="E508" s="10"/>
      <c r="F508" s="10"/>
      <c r="G508" s="10"/>
      <c r="H508" s="23">
        <v>0</v>
      </c>
      <c r="I508" s="28"/>
      <c r="J508" s="39">
        <f>SUM(J511)</f>
        <v>0</v>
      </c>
    </row>
    <row r="509" spans="1:10" ht="10.9" customHeight="1">
      <c r="A509" s="45"/>
      <c r="B509" s="10"/>
      <c r="C509" s="9"/>
      <c r="D509" s="10"/>
      <c r="E509" s="10"/>
      <c r="F509" s="10"/>
      <c r="G509" s="10"/>
      <c r="H509" s="23"/>
      <c r="I509" s="28"/>
      <c r="J509" s="39"/>
    </row>
    <row r="510" spans="1:10" ht="12.6" customHeight="1">
      <c r="A510" s="45"/>
      <c r="B510" s="10"/>
      <c r="C510" s="9"/>
      <c r="D510" s="10"/>
      <c r="E510" s="10"/>
      <c r="F510" s="10"/>
      <c r="G510" s="10"/>
      <c r="H510" s="23"/>
      <c r="I510" s="28"/>
      <c r="J510" s="39"/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ht="24.95" customHeight="1">
      <c r="A512" s="45" t="s">
        <v>126</v>
      </c>
      <c r="B512" s="10"/>
      <c r="C512" s="9" t="s">
        <v>60</v>
      </c>
      <c r="D512" s="10"/>
      <c r="E512" s="10"/>
      <c r="F512" s="10"/>
      <c r="G512" s="10"/>
      <c r="H512" s="23">
        <v>0</v>
      </c>
      <c r="I512" s="28"/>
      <c r="J512" s="39">
        <f>SUM(J513:J515)</f>
        <v>0</v>
      </c>
    </row>
    <row r="513" spans="1:10" s="2" customFormat="1">
      <c r="A513" s="11"/>
      <c r="B513" s="12"/>
      <c r="C513" s="13"/>
      <c r="D513" s="14"/>
      <c r="E513" s="14"/>
      <c r="F513" s="15"/>
      <c r="G513" s="15"/>
      <c r="H513" s="24"/>
      <c r="I513" s="28"/>
      <c r="J513" s="28">
        <f t="shared" si="12"/>
        <v>0</v>
      </c>
    </row>
    <row r="514" spans="1:10" s="2" customFormat="1">
      <c r="A514" s="11"/>
      <c r="B514" s="12"/>
      <c r="C514" s="13"/>
      <c r="D514" s="14"/>
      <c r="E514" s="14"/>
      <c r="F514" s="15"/>
      <c r="G514" s="15"/>
      <c r="H514" s="24"/>
      <c r="I514" s="28"/>
      <c r="J514" s="28">
        <f t="shared" si="12"/>
        <v>0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ht="24.95" customHeight="1">
      <c r="A516" s="45" t="s">
        <v>127</v>
      </c>
      <c r="B516" s="10"/>
      <c r="C516" s="9" t="s">
        <v>230</v>
      </c>
      <c r="D516" s="10"/>
      <c r="E516" s="10"/>
      <c r="F516" s="10"/>
      <c r="G516" s="10"/>
      <c r="H516" s="23">
        <v>0</v>
      </c>
      <c r="I516" s="28"/>
      <c r="J516" s="39">
        <f>SUM(J517:J519)</f>
        <v>960.12000000000012</v>
      </c>
    </row>
    <row r="517" spans="1:10" s="2" customFormat="1">
      <c r="A517" s="11"/>
      <c r="B517" s="12"/>
      <c r="C517" s="13" t="s">
        <v>2152</v>
      </c>
      <c r="D517" s="14" t="s">
        <v>463</v>
      </c>
      <c r="E517" s="14" t="s">
        <v>2153</v>
      </c>
      <c r="F517" s="15" t="s">
        <v>39</v>
      </c>
      <c r="G517" s="15" t="s">
        <v>19</v>
      </c>
      <c r="H517" s="24">
        <v>36</v>
      </c>
      <c r="I517" s="28">
        <v>26.67</v>
      </c>
      <c r="J517" s="28">
        <f t="shared" si="12"/>
        <v>960.12000000000012</v>
      </c>
    </row>
    <row r="518" spans="1:10" s="2" customFormat="1">
      <c r="A518" s="11"/>
      <c r="B518" s="12"/>
      <c r="C518" s="13"/>
      <c r="D518" s="14"/>
      <c r="E518" s="14"/>
      <c r="F518" s="15"/>
      <c r="G518" s="15"/>
      <c r="H518" s="24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ht="24.95" customHeight="1">
      <c r="A520" s="45" t="s">
        <v>128</v>
      </c>
      <c r="B520" s="10"/>
      <c r="C520" s="9" t="s">
        <v>235</v>
      </c>
      <c r="D520" s="10"/>
      <c r="E520" s="10"/>
      <c r="F520" s="10"/>
      <c r="G520" s="10"/>
      <c r="H520" s="23">
        <v>0</v>
      </c>
      <c r="I520" s="28"/>
      <c r="J520" s="39">
        <f>SUM(J521:J523)</f>
        <v>0</v>
      </c>
    </row>
    <row r="521" spans="1:10">
      <c r="A521" s="11"/>
      <c r="B521" s="16"/>
      <c r="C521" s="17"/>
      <c r="D521" s="17"/>
      <c r="E521" s="17"/>
      <c r="F521" s="16"/>
      <c r="G521" s="16"/>
      <c r="H521" s="23"/>
      <c r="I521" s="28"/>
      <c r="J521" s="28">
        <f t="shared" si="12"/>
        <v>0</v>
      </c>
    </row>
    <row r="522" spans="1:10" s="2" customFormat="1">
      <c r="A522" s="11"/>
      <c r="B522" s="12"/>
      <c r="C522" s="13"/>
      <c r="D522" s="14"/>
      <c r="E522" s="14"/>
      <c r="F522" s="15"/>
      <c r="G522" s="15"/>
      <c r="H522" s="24"/>
      <c r="I522" s="28"/>
      <c r="J522" s="28">
        <f t="shared" si="12"/>
        <v>0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2"/>
        <v>0</v>
      </c>
    </row>
    <row r="524" spans="1:10" ht="24.95" customHeight="1">
      <c r="A524" s="45" t="s">
        <v>146</v>
      </c>
      <c r="B524" s="10"/>
      <c r="C524" s="9" t="s">
        <v>87</v>
      </c>
      <c r="D524" s="10"/>
      <c r="E524" s="10"/>
      <c r="F524" s="10"/>
      <c r="G524" s="10"/>
      <c r="H524" s="23">
        <v>0</v>
      </c>
      <c r="I524" s="28"/>
      <c r="J524" s="39">
        <f>SUM(J525:J527)</f>
        <v>466.2</v>
      </c>
    </row>
    <row r="525" spans="1:10" s="2" customFormat="1" ht="38.25" customHeight="1">
      <c r="A525" s="11"/>
      <c r="B525" s="12"/>
      <c r="C525" s="109" t="s">
        <v>917</v>
      </c>
      <c r="D525" s="411" t="s">
        <v>2261</v>
      </c>
      <c r="E525" s="14" t="s">
        <v>17</v>
      </c>
      <c r="F525" s="15" t="s">
        <v>39</v>
      </c>
      <c r="G525" s="15" t="s">
        <v>19</v>
      </c>
      <c r="H525" s="24">
        <v>36</v>
      </c>
      <c r="I525" s="412">
        <v>12.95</v>
      </c>
      <c r="J525" s="28">
        <f t="shared" ref="J525:J559" si="13">H525*I525</f>
        <v>466.2</v>
      </c>
    </row>
    <row r="526" spans="1:10" s="2" customFormat="1">
      <c r="A526" s="11"/>
      <c r="B526" s="12"/>
      <c r="C526" s="13"/>
      <c r="D526" s="14"/>
      <c r="E526" s="14"/>
      <c r="F526" s="15"/>
      <c r="G526" s="15"/>
      <c r="H526" s="24"/>
      <c r="I526" s="28"/>
      <c r="J526" s="28">
        <f t="shared" si="13"/>
        <v>0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>
        <f t="shared" si="13"/>
        <v>0</v>
      </c>
    </row>
    <row r="528" spans="1:10" ht="24.95" customHeight="1">
      <c r="A528" s="45" t="s">
        <v>175</v>
      </c>
      <c r="B528" s="10"/>
      <c r="C528" s="9" t="s">
        <v>65</v>
      </c>
      <c r="D528" s="10"/>
      <c r="E528" s="10"/>
      <c r="F528" s="10"/>
      <c r="G528" s="10"/>
      <c r="H528" s="23">
        <v>0</v>
      </c>
      <c r="I528" s="28"/>
      <c r="J528" s="39">
        <f>SUM(J529:J531)</f>
        <v>298.8</v>
      </c>
    </row>
    <row r="529" spans="1:10" s="2" customFormat="1" ht="22.5">
      <c r="A529" s="11"/>
      <c r="B529" s="12"/>
      <c r="C529" s="13" t="s">
        <v>2262</v>
      </c>
      <c r="D529" s="14" t="s">
        <v>239</v>
      </c>
      <c r="E529" s="14" t="s">
        <v>17</v>
      </c>
      <c r="F529" s="15" t="s">
        <v>39</v>
      </c>
      <c r="G529" s="15" t="s">
        <v>427</v>
      </c>
      <c r="H529" s="24">
        <v>36</v>
      </c>
      <c r="I529" s="28">
        <v>8.3000000000000007</v>
      </c>
      <c r="J529" s="28">
        <f t="shared" si="13"/>
        <v>298.8</v>
      </c>
    </row>
    <row r="530" spans="1:10" s="2" customFormat="1">
      <c r="A530" s="11"/>
      <c r="B530" s="12"/>
      <c r="C530" s="13"/>
      <c r="D530" s="14"/>
      <c r="E530" s="14"/>
      <c r="F530" s="15"/>
      <c r="G530" s="15"/>
      <c r="H530" s="24"/>
      <c r="I530" s="28"/>
      <c r="J530" s="28"/>
    </row>
    <row r="531" spans="1:10" s="2" customFormat="1">
      <c r="A531" s="11"/>
      <c r="B531" s="12"/>
      <c r="C531" s="13"/>
      <c r="D531" s="14"/>
      <c r="E531" s="14"/>
      <c r="F531" s="15"/>
      <c r="G531" s="15"/>
      <c r="H531" s="24"/>
      <c r="I531" s="28"/>
      <c r="J531" s="28">
        <f t="shared" si="13"/>
        <v>0</v>
      </c>
    </row>
    <row r="532" spans="1:10" ht="24.95" customHeight="1">
      <c r="A532" s="45" t="s">
        <v>176</v>
      </c>
      <c r="B532" s="10"/>
      <c r="C532" s="9" t="s">
        <v>70</v>
      </c>
      <c r="D532" s="10"/>
      <c r="E532" s="10"/>
      <c r="F532" s="10"/>
      <c r="G532" s="10"/>
      <c r="H532" s="23">
        <v>0</v>
      </c>
      <c r="I532" s="28"/>
      <c r="J532" s="39">
        <f>SUM(J533:J535)</f>
        <v>0</v>
      </c>
    </row>
    <row r="533" spans="1:10">
      <c r="A533" s="11"/>
      <c r="B533" s="16"/>
      <c r="C533" s="17"/>
      <c r="D533" s="17"/>
      <c r="E533" s="17"/>
      <c r="F533" s="16"/>
      <c r="G533" s="16"/>
      <c r="H533" s="23"/>
      <c r="I533" s="28"/>
      <c r="J533" s="28">
        <f t="shared" si="13"/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 s="2" customFormat="1">
      <c r="A535" s="11"/>
      <c r="B535" s="12"/>
      <c r="C535" s="13"/>
      <c r="D535" s="14"/>
      <c r="E535" s="14"/>
      <c r="F535" s="15"/>
      <c r="G535" s="15"/>
      <c r="H535" s="24"/>
      <c r="I535" s="28"/>
      <c r="J535" s="28">
        <f t="shared" si="13"/>
        <v>0</v>
      </c>
    </row>
    <row r="536" spans="1:10" ht="24.95" customHeight="1">
      <c r="A536" s="45" t="s">
        <v>177</v>
      </c>
      <c r="B536" s="10"/>
      <c r="C536" s="9" t="s">
        <v>72</v>
      </c>
      <c r="D536" s="10"/>
      <c r="E536" s="10"/>
      <c r="F536" s="10"/>
      <c r="G536" s="10"/>
      <c r="H536" s="23">
        <v>0</v>
      </c>
      <c r="I536" s="28"/>
      <c r="J536" s="39">
        <f>SUM(J537:J539)</f>
        <v>0</v>
      </c>
    </row>
    <row r="537" spans="1:10">
      <c r="A537" s="11"/>
      <c r="B537" s="16"/>
      <c r="C537" s="17"/>
      <c r="D537" s="17"/>
      <c r="E537" s="17"/>
      <c r="F537" s="16"/>
      <c r="G537" s="16"/>
      <c r="H537" s="23"/>
      <c r="I537" s="28"/>
      <c r="J537" s="28">
        <f t="shared" si="13"/>
        <v>0</v>
      </c>
    </row>
    <row r="538" spans="1:10">
      <c r="A538" s="11"/>
      <c r="B538" s="16"/>
      <c r="C538" s="17"/>
      <c r="D538" s="17"/>
      <c r="E538" s="17"/>
      <c r="F538" s="16"/>
      <c r="G538" s="16"/>
      <c r="H538" s="23"/>
      <c r="I538" s="28"/>
      <c r="J538" s="28">
        <f t="shared" si="13"/>
        <v>0</v>
      </c>
    </row>
    <row r="539" spans="1:10" s="2" customFormat="1">
      <c r="A539" s="11"/>
      <c r="B539" s="12"/>
      <c r="C539" s="14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ht="24.95" customHeight="1">
      <c r="A540" s="45" t="s">
        <v>240</v>
      </c>
      <c r="B540" s="10"/>
      <c r="C540" s="9" t="s">
        <v>74</v>
      </c>
      <c r="D540" s="10"/>
      <c r="E540" s="10"/>
      <c r="F540" s="10"/>
      <c r="G540" s="10"/>
      <c r="H540" s="23">
        <v>0</v>
      </c>
      <c r="I540" s="28"/>
      <c r="J540" s="39">
        <f>SUM(J541:J543)</f>
        <v>0</v>
      </c>
    </row>
    <row r="541" spans="1:10" s="2" customFormat="1">
      <c r="A541" s="11"/>
      <c r="B541" s="12"/>
      <c r="C541" s="13"/>
      <c r="D541" s="14"/>
      <c r="E541" s="14"/>
      <c r="F541" s="15"/>
      <c r="G541" s="15"/>
      <c r="H541" s="24"/>
      <c r="I541" s="28"/>
      <c r="J541" s="28">
        <f t="shared" si="13"/>
        <v>0</v>
      </c>
    </row>
    <row r="542" spans="1:10" s="2" customFormat="1" ht="10.9" customHeight="1">
      <c r="A542" s="11"/>
      <c r="B542" s="12"/>
      <c r="C542" s="13"/>
      <c r="D542" s="14"/>
      <c r="E542" s="14"/>
      <c r="F542" s="15"/>
      <c r="G542" s="15"/>
      <c r="H542" s="24"/>
      <c r="I542" s="28"/>
      <c r="J542" s="28">
        <f t="shared" si="13"/>
        <v>0</v>
      </c>
    </row>
    <row r="543" spans="1:10" s="2" customFormat="1" ht="9.6" customHeight="1">
      <c r="A543" s="11"/>
      <c r="B543" s="12"/>
      <c r="C543" s="13"/>
      <c r="D543" s="14"/>
      <c r="E543" s="14"/>
      <c r="F543" s="15"/>
      <c r="G543" s="15"/>
      <c r="H543" s="24"/>
      <c r="I543" s="28"/>
      <c r="J543" s="28">
        <f t="shared" si="13"/>
        <v>0</v>
      </c>
    </row>
    <row r="544" spans="1:10" ht="24.95" customHeight="1">
      <c r="A544" s="45" t="s">
        <v>241</v>
      </c>
      <c r="B544" s="10"/>
      <c r="C544" s="9" t="s">
        <v>76</v>
      </c>
      <c r="D544" s="10"/>
      <c r="E544" s="10"/>
      <c r="F544" s="10"/>
      <c r="G544" s="10"/>
      <c r="H544" s="23">
        <v>0</v>
      </c>
      <c r="I544" s="28"/>
      <c r="J544" s="39">
        <f>SUM(J545:J547)</f>
        <v>0</v>
      </c>
    </row>
    <row r="545" spans="1:10">
      <c r="A545" s="11"/>
      <c r="B545" s="16"/>
      <c r="C545" s="17"/>
      <c r="D545" s="17"/>
      <c r="E545" s="17"/>
      <c r="F545" s="16"/>
      <c r="G545" s="16"/>
      <c r="H545" s="23"/>
      <c r="I545" s="28"/>
      <c r="J545" s="28">
        <f t="shared" si="13"/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/>
    </row>
    <row r="547" spans="1:10">
      <c r="A547" s="11"/>
      <c r="B547" s="16"/>
      <c r="C547" s="17"/>
      <c r="D547" s="17"/>
      <c r="E547" s="17"/>
      <c r="F547" s="16"/>
      <c r="G547" s="16"/>
      <c r="H547" s="23"/>
      <c r="I547" s="28"/>
      <c r="J547" s="28">
        <f t="shared" si="13"/>
        <v>0</v>
      </c>
    </row>
    <row r="548" spans="1:10" ht="24.95" customHeight="1">
      <c r="A548" s="45" t="s">
        <v>242</v>
      </c>
      <c r="B548" s="10"/>
      <c r="C548" s="9" t="s">
        <v>78</v>
      </c>
      <c r="D548" s="10"/>
      <c r="E548" s="10"/>
      <c r="F548" s="10"/>
      <c r="G548" s="10"/>
      <c r="H548" s="23">
        <v>0</v>
      </c>
      <c r="I548" s="28"/>
      <c r="J548" s="39">
        <f>SUM(J549:J551)</f>
        <v>0</v>
      </c>
    </row>
    <row r="549" spans="1:10">
      <c r="A549" s="11"/>
      <c r="B549" s="16"/>
      <c r="C549" s="17"/>
      <c r="D549" s="17"/>
      <c r="E549" s="17"/>
      <c r="F549" s="16"/>
      <c r="G549" s="16"/>
      <c r="H549" s="23"/>
      <c r="I549" s="28"/>
      <c r="J549" s="28">
        <f t="shared" si="13"/>
        <v>0</v>
      </c>
    </row>
    <row r="550" spans="1:10" s="2" customFormat="1">
      <c r="A550" s="11"/>
      <c r="B550" s="12"/>
      <c r="C550" s="14"/>
      <c r="D550" s="14"/>
      <c r="E550" s="14"/>
      <c r="F550" s="15"/>
      <c r="G550" s="15"/>
      <c r="H550" s="24"/>
      <c r="I550" s="28"/>
      <c r="J550" s="28">
        <f t="shared" si="13"/>
        <v>0</v>
      </c>
    </row>
    <row r="551" spans="1:10" s="2" customFormat="1">
      <c r="A551" s="11"/>
      <c r="B551" s="12"/>
      <c r="C551" s="14"/>
      <c r="D551" s="14"/>
      <c r="E551" s="14"/>
      <c r="F551" s="15"/>
      <c r="G551" s="15"/>
      <c r="H551" s="24"/>
      <c r="I551" s="28"/>
      <c r="J551" s="28">
        <f t="shared" si="13"/>
        <v>0</v>
      </c>
    </row>
    <row r="552" spans="1:10" ht="24.95" customHeight="1">
      <c r="A552" s="45" t="s">
        <v>243</v>
      </c>
      <c r="B552" s="10"/>
      <c r="C552" s="9" t="s">
        <v>80</v>
      </c>
      <c r="D552" s="10"/>
      <c r="E552" s="10"/>
      <c r="F552" s="10"/>
      <c r="G552" s="10"/>
      <c r="H552" s="23">
        <v>0</v>
      </c>
      <c r="I552" s="28"/>
      <c r="J552" s="39">
        <f>SUM(J555)</f>
        <v>0</v>
      </c>
    </row>
    <row r="553" spans="1:10" ht="10.9" customHeight="1">
      <c r="A553" s="45"/>
      <c r="B553" s="10"/>
      <c r="C553" s="9"/>
      <c r="D553" s="10"/>
      <c r="E553" s="10"/>
      <c r="F553" s="10"/>
      <c r="G553" s="10"/>
      <c r="H553" s="23"/>
      <c r="I553" s="28"/>
      <c r="J553" s="39"/>
    </row>
    <row r="554" spans="1:10" ht="10.9" customHeight="1">
      <c r="A554" s="45"/>
      <c r="B554" s="10"/>
      <c r="C554" s="9"/>
      <c r="D554" s="10"/>
      <c r="E554" s="10"/>
      <c r="F554" s="10"/>
      <c r="G554" s="10"/>
      <c r="H554" s="23"/>
      <c r="I554" s="28"/>
      <c r="J554" s="39"/>
    </row>
    <row r="555" spans="1:10" ht="10.9" customHeight="1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 ht="24.95" customHeight="1">
      <c r="A556" s="45" t="s">
        <v>244</v>
      </c>
      <c r="B556" s="10"/>
      <c r="C556" s="9" t="s">
        <v>82</v>
      </c>
      <c r="D556" s="10"/>
      <c r="E556" s="10"/>
      <c r="F556" s="10"/>
      <c r="G556" s="10"/>
      <c r="H556" s="23">
        <v>0</v>
      </c>
      <c r="I556" s="28"/>
      <c r="J556" s="39">
        <f>SUM(J557:J559)</f>
        <v>0</v>
      </c>
    </row>
    <row r="557" spans="1:10">
      <c r="A557" s="11"/>
      <c r="B557" s="16"/>
      <c r="C557" s="17"/>
      <c r="D557" s="17"/>
      <c r="E557" s="17"/>
      <c r="F557" s="16"/>
      <c r="G557" s="16"/>
      <c r="H557" s="23"/>
      <c r="I557" s="28"/>
      <c r="J557" s="28">
        <f t="shared" si="13"/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si="13"/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3"/>
        <v>0</v>
      </c>
    </row>
    <row r="560" spans="1:10" ht="24.95" customHeight="1">
      <c r="A560" s="45" t="s">
        <v>245</v>
      </c>
      <c r="B560" s="10"/>
      <c r="C560" s="9" t="s">
        <v>84</v>
      </c>
      <c r="D560" s="10"/>
      <c r="E560" s="10"/>
      <c r="F560" s="10"/>
      <c r="G560" s="10"/>
      <c r="H560" s="23">
        <v>0</v>
      </c>
      <c r="I560" s="28"/>
      <c r="J560" s="39">
        <f>SUM(J561:J563)</f>
        <v>0</v>
      </c>
    </row>
    <row r="561" spans="1:10">
      <c r="A561" s="11"/>
      <c r="B561" s="16"/>
      <c r="C561" s="17"/>
      <c r="D561" s="17"/>
      <c r="E561" s="17"/>
      <c r="F561" s="16"/>
      <c r="G561" s="16"/>
      <c r="H561" s="23"/>
      <c r="I561" s="28"/>
      <c r="J561" s="28">
        <f t="shared" ref="J561:J581" si="14">H561*I561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ht="24.95" customHeight="1">
      <c r="A564" s="45" t="s">
        <v>246</v>
      </c>
      <c r="B564" s="10"/>
      <c r="C564" s="9" t="s">
        <v>86</v>
      </c>
      <c r="D564" s="10"/>
      <c r="E564" s="10"/>
      <c r="F564" s="10"/>
      <c r="G564" s="10"/>
      <c r="H564" s="23">
        <v>0</v>
      </c>
      <c r="I564" s="28"/>
      <c r="J564" s="28">
        <f>SUM(J565:J567)</f>
        <v>0</v>
      </c>
    </row>
    <row r="565" spans="1:10">
      <c r="A565" s="11"/>
      <c r="B565" s="16"/>
      <c r="C565" s="17"/>
      <c r="D565" s="17"/>
      <c r="E565" s="17"/>
      <c r="F565" s="16"/>
      <c r="G565" s="16"/>
      <c r="H565" s="23"/>
      <c r="I565" s="28"/>
      <c r="J565" s="28">
        <f t="shared" si="14"/>
        <v>0</v>
      </c>
    </row>
    <row r="566" spans="1:10">
      <c r="A566" s="11"/>
      <c r="B566" s="16"/>
      <c r="C566" s="17"/>
      <c r="D566" s="17"/>
      <c r="E566" s="17"/>
      <c r="F566" s="16"/>
      <c r="G566" s="16"/>
      <c r="H566" s="23"/>
      <c r="I566" s="28"/>
      <c r="J566" s="28">
        <f t="shared" si="14"/>
        <v>0</v>
      </c>
    </row>
    <row r="567" spans="1:10" s="2" customFormat="1">
      <c r="A567" s="11"/>
      <c r="B567" s="12"/>
      <c r="C567" s="13"/>
      <c r="D567" s="14"/>
      <c r="E567" s="14"/>
      <c r="F567" s="15"/>
      <c r="G567" s="15"/>
      <c r="H567" s="24"/>
      <c r="I567" s="28"/>
      <c r="J567" s="28">
        <f t="shared" si="14"/>
        <v>0</v>
      </c>
    </row>
    <row r="568" spans="1:10" s="2" customFormat="1" ht="15.75">
      <c r="A568" s="32" t="s">
        <v>91</v>
      </c>
      <c r="B568" s="33"/>
      <c r="C568" s="34"/>
      <c r="D568" s="35"/>
      <c r="E568" s="35"/>
      <c r="F568" s="36"/>
      <c r="G568" s="36"/>
      <c r="H568" s="37"/>
      <c r="I568" s="38"/>
      <c r="J568" s="28"/>
    </row>
    <row r="569" spans="1:10" ht="24.95" customHeight="1">
      <c r="A569" s="41" t="s">
        <v>247</v>
      </c>
      <c r="B569" s="40"/>
      <c r="C569" s="42"/>
      <c r="D569" s="42"/>
      <c r="E569" s="42"/>
      <c r="F569" s="42"/>
      <c r="G569" s="42"/>
      <c r="H569" s="43"/>
      <c r="I569" s="44"/>
      <c r="J569" s="28"/>
    </row>
    <row r="570" spans="1:10" ht="24.95" customHeight="1">
      <c r="A570" s="45" t="s">
        <v>13</v>
      </c>
      <c r="B570" s="10"/>
      <c r="C570" s="9" t="s">
        <v>93</v>
      </c>
      <c r="D570" s="10"/>
      <c r="E570" s="10"/>
      <c r="F570" s="10"/>
      <c r="G570" s="10"/>
      <c r="H570" s="23">
        <v>0</v>
      </c>
      <c r="I570" s="28"/>
      <c r="J570" s="28">
        <f>SUM(J571:J573)</f>
        <v>0</v>
      </c>
    </row>
    <row r="571" spans="1:10" s="2" customFormat="1">
      <c r="A571" s="11"/>
      <c r="B571" s="12"/>
      <c r="C571" s="13"/>
      <c r="D571" s="14"/>
      <c r="E571" s="14"/>
      <c r="F571" s="15"/>
      <c r="G571" s="15"/>
      <c r="H571" s="24"/>
      <c r="I571" s="28"/>
      <c r="J571" s="28">
        <f t="shared" si="14"/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4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ht="24.95" customHeight="1">
      <c r="A574" s="45" t="s">
        <v>94</v>
      </c>
      <c r="B574" s="10"/>
      <c r="C574" s="9" t="s">
        <v>95</v>
      </c>
      <c r="D574" s="10"/>
      <c r="E574" s="10"/>
      <c r="F574" s="10"/>
      <c r="G574" s="10"/>
      <c r="H574" s="23">
        <v>0</v>
      </c>
      <c r="I574" s="28"/>
      <c r="J574" s="28">
        <f>SUM(J575:J577)</f>
        <v>388.5</v>
      </c>
    </row>
    <row r="575" spans="1:10" s="2" customFormat="1">
      <c r="A575" s="11"/>
      <c r="B575" s="12"/>
      <c r="C575" s="13" t="s">
        <v>633</v>
      </c>
      <c r="D575" s="109" t="s">
        <v>2263</v>
      </c>
      <c r="E575" s="14" t="s">
        <v>17</v>
      </c>
      <c r="F575" s="15" t="s">
        <v>41</v>
      </c>
      <c r="G575" s="15" t="s">
        <v>19</v>
      </c>
      <c r="H575" s="24">
        <v>30</v>
      </c>
      <c r="I575" s="28">
        <v>12.95</v>
      </c>
      <c r="J575" s="28">
        <f t="shared" si="14"/>
        <v>388.5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ht="24.95" customHeight="1">
      <c r="A578" s="45" t="s">
        <v>96</v>
      </c>
      <c r="B578" s="10"/>
      <c r="C578" s="9" t="s">
        <v>97</v>
      </c>
      <c r="D578" s="10"/>
      <c r="E578" s="10"/>
      <c r="F578" s="10"/>
      <c r="G578" s="10"/>
      <c r="H578" s="23">
        <v>0</v>
      </c>
      <c r="I578" s="28"/>
      <c r="J578" s="28">
        <f>SUM(J579:J581)</f>
        <v>0</v>
      </c>
    </row>
    <row r="579" spans="1:10" s="2" customFormat="1">
      <c r="A579" s="11"/>
      <c r="B579" s="12"/>
      <c r="C579" s="13"/>
      <c r="D579" s="14"/>
      <c r="E579" s="14"/>
      <c r="F579" s="15"/>
      <c r="G579" s="15"/>
      <c r="H579" s="24"/>
      <c r="I579" s="28"/>
      <c r="J579" s="28">
        <f t="shared" si="14"/>
        <v>0</v>
      </c>
    </row>
    <row r="580" spans="1:10" s="2" customFormat="1">
      <c r="A580" s="11"/>
      <c r="B580" s="12"/>
      <c r="C580" s="13"/>
      <c r="D580" s="14"/>
      <c r="E580" s="14"/>
      <c r="F580" s="15"/>
      <c r="G580" s="15"/>
      <c r="H580" s="24"/>
      <c r="I580" s="28"/>
      <c r="J580" s="28">
        <f t="shared" si="14"/>
        <v>0</v>
      </c>
    </row>
    <row r="581" spans="1:10" s="2" customFormat="1">
      <c r="A581" s="11"/>
      <c r="B581" s="12"/>
      <c r="C581" s="13"/>
      <c r="D581" s="14"/>
      <c r="E581" s="14"/>
      <c r="F581" s="15"/>
      <c r="G581" s="15"/>
      <c r="H581" s="24"/>
      <c r="I581" s="28"/>
      <c r="J581" s="28">
        <f t="shared" si="14"/>
        <v>0</v>
      </c>
    </row>
    <row r="582" spans="1:10" ht="24.95" customHeight="1">
      <c r="A582" s="45" t="s">
        <v>104</v>
      </c>
      <c r="B582" s="10"/>
      <c r="C582" s="9" t="s">
        <v>28</v>
      </c>
      <c r="D582" s="10"/>
      <c r="E582" s="10"/>
      <c r="F582" s="10"/>
      <c r="G582" s="10"/>
      <c r="H582" s="23">
        <v>0</v>
      </c>
      <c r="I582" s="28"/>
      <c r="J582" s="28">
        <f>SUM(J583:J585)</f>
        <v>0</v>
      </c>
    </row>
    <row r="583" spans="1:10">
      <c r="A583" s="11"/>
      <c r="B583" s="16"/>
      <c r="C583" s="13"/>
      <c r="D583" s="17"/>
      <c r="E583" s="17"/>
      <c r="F583" s="16"/>
      <c r="G583" s="16"/>
      <c r="H583" s="23"/>
      <c r="I583" s="28"/>
      <c r="J583" s="28">
        <f t="shared" ref="J583:J625" si="15">H583*I583</f>
        <v>0</v>
      </c>
    </row>
    <row r="584" spans="1:10">
      <c r="A584" s="11"/>
      <c r="B584" s="16"/>
      <c r="C584" s="17"/>
      <c r="D584" s="17"/>
      <c r="E584" s="17"/>
      <c r="F584" s="16"/>
      <c r="G584" s="16"/>
      <c r="H584" s="23"/>
      <c r="I584" s="28"/>
      <c r="J584" s="28">
        <f t="shared" si="15"/>
        <v>0</v>
      </c>
    </row>
    <row r="585" spans="1:10">
      <c r="A585" s="11"/>
      <c r="B585" s="16"/>
      <c r="C585" s="17"/>
      <c r="D585" s="17"/>
      <c r="E585" s="17"/>
      <c r="F585" s="16"/>
      <c r="G585" s="16"/>
      <c r="H585" s="23"/>
      <c r="I585" s="28"/>
      <c r="J585" s="28">
        <f t="shared" si="15"/>
        <v>0</v>
      </c>
    </row>
    <row r="586" spans="1:10" ht="24.95" customHeight="1">
      <c r="A586" s="45" t="s">
        <v>39</v>
      </c>
      <c r="B586" s="10"/>
      <c r="C586" s="9" t="s">
        <v>250</v>
      </c>
      <c r="D586" s="10"/>
      <c r="E586" s="10"/>
      <c r="F586" s="10"/>
      <c r="G586" s="10"/>
      <c r="H586" s="23">
        <v>0</v>
      </c>
      <c r="I586" s="28"/>
      <c r="J586" s="28">
        <f>SUM(J587:J589)</f>
        <v>422.82000000000005</v>
      </c>
    </row>
    <row r="587" spans="1:10" s="2" customFormat="1" ht="22.5">
      <c r="A587" s="11"/>
      <c r="B587" s="12"/>
      <c r="C587" s="13" t="s">
        <v>2264</v>
      </c>
      <c r="D587" s="14" t="s">
        <v>444</v>
      </c>
      <c r="E587" s="14" t="s">
        <v>17</v>
      </c>
      <c r="F587" s="15" t="s">
        <v>41</v>
      </c>
      <c r="G587" s="15" t="s">
        <v>1075</v>
      </c>
      <c r="H587" s="24">
        <v>30</v>
      </c>
      <c r="I587" s="28">
        <v>12.38</v>
      </c>
      <c r="J587" s="28">
        <f t="shared" si="15"/>
        <v>371.40000000000003</v>
      </c>
    </row>
    <row r="588" spans="1:10" s="2" customFormat="1" ht="22.5">
      <c r="A588" s="11"/>
      <c r="B588" s="12"/>
      <c r="C588" s="13" t="s">
        <v>2265</v>
      </c>
      <c r="D588" s="14" t="s">
        <v>1077</v>
      </c>
      <c r="E588" s="399" t="s">
        <v>1980</v>
      </c>
      <c r="F588" s="15" t="s">
        <v>41</v>
      </c>
      <c r="G588" s="15" t="s">
        <v>1075</v>
      </c>
      <c r="H588" s="24">
        <v>3</v>
      </c>
      <c r="I588" s="28">
        <v>17.14</v>
      </c>
      <c r="J588" s="28">
        <f t="shared" si="15"/>
        <v>51.42</v>
      </c>
    </row>
    <row r="589" spans="1:10" s="2" customFormat="1">
      <c r="A589" s="11"/>
      <c r="B589" s="12"/>
      <c r="C589" s="13"/>
      <c r="D589" s="14"/>
      <c r="E589" s="14"/>
      <c r="F589" s="15"/>
      <c r="G589" s="15"/>
      <c r="H589" s="24"/>
      <c r="I589" s="28"/>
      <c r="J589" s="28">
        <f t="shared" si="15"/>
        <v>0</v>
      </c>
    </row>
    <row r="590" spans="1:10" ht="24.95" customHeight="1">
      <c r="A590" s="45" t="s">
        <v>41</v>
      </c>
      <c r="B590" s="10"/>
      <c r="C590" s="9" t="s">
        <v>256</v>
      </c>
      <c r="D590" s="10"/>
      <c r="E590" s="10"/>
      <c r="F590" s="10"/>
      <c r="G590" s="10"/>
      <c r="H590" s="23">
        <v>0</v>
      </c>
      <c r="I590" s="28"/>
      <c r="J590" s="28">
        <f>SUM(J591:J593)</f>
        <v>0</v>
      </c>
    </row>
    <row r="591" spans="1:10">
      <c r="A591" s="11"/>
      <c r="B591" s="16"/>
      <c r="C591" s="17"/>
      <c r="D591" s="17"/>
      <c r="E591" s="17"/>
      <c r="F591" s="16"/>
      <c r="G591" s="16"/>
      <c r="H591" s="23"/>
      <c r="I591" s="28"/>
      <c r="J591" s="28">
        <f t="shared" si="15"/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 s="2" customFormat="1">
      <c r="A593" s="11"/>
      <c r="B593" s="12"/>
      <c r="C593" s="13"/>
      <c r="D593" s="14"/>
      <c r="E593" s="14"/>
      <c r="F593" s="15"/>
      <c r="G593" s="15"/>
      <c r="H593" s="24"/>
      <c r="I593" s="28"/>
      <c r="J593" s="28">
        <f t="shared" si="15"/>
        <v>0</v>
      </c>
    </row>
    <row r="594" spans="1:10" ht="24.95" customHeight="1">
      <c r="A594" s="45" t="s">
        <v>43</v>
      </c>
      <c r="B594" s="10"/>
      <c r="C594" s="9" t="s">
        <v>257</v>
      </c>
      <c r="D594" s="10"/>
      <c r="E594" s="10"/>
      <c r="F594" s="10"/>
      <c r="G594" s="10"/>
      <c r="H594" s="23">
        <v>0</v>
      </c>
      <c r="I594" s="28"/>
      <c r="J594" s="28">
        <f>SUM(J595:J597)</f>
        <v>0</v>
      </c>
    </row>
    <row r="595" spans="1:10">
      <c r="A595" s="11"/>
      <c r="B595" s="16"/>
      <c r="C595" s="17"/>
      <c r="D595" s="17"/>
      <c r="E595" s="17"/>
      <c r="F595" s="16"/>
      <c r="G595" s="16"/>
      <c r="H595" s="23"/>
      <c r="I595" s="28"/>
      <c r="J595" s="28">
        <f t="shared" si="15"/>
        <v>0</v>
      </c>
    </row>
    <row r="596" spans="1:10">
      <c r="A596" s="11"/>
      <c r="B596" s="16"/>
      <c r="C596" s="17"/>
      <c r="D596" s="17"/>
      <c r="E596" s="17"/>
      <c r="F596" s="16"/>
      <c r="G596" s="16"/>
      <c r="H596" s="23"/>
      <c r="I596" s="28"/>
      <c r="J596" s="28">
        <f t="shared" si="15"/>
        <v>0</v>
      </c>
    </row>
    <row r="597" spans="1:10">
      <c r="A597" s="11"/>
      <c r="B597" s="16"/>
      <c r="C597" s="17"/>
      <c r="D597" s="17"/>
      <c r="E597" s="17"/>
      <c r="F597" s="16"/>
      <c r="G597" s="16"/>
      <c r="H597" s="23"/>
      <c r="I597" s="28"/>
      <c r="J597" s="28">
        <f t="shared" si="15"/>
        <v>0</v>
      </c>
    </row>
    <row r="598" spans="1:10" ht="24.95" customHeight="1">
      <c r="A598" s="45" t="s">
        <v>49</v>
      </c>
      <c r="B598" s="10"/>
      <c r="C598" s="9" t="s">
        <v>260</v>
      </c>
      <c r="D598" s="10"/>
      <c r="E598" s="10"/>
      <c r="F598" s="10"/>
      <c r="G598" s="10"/>
      <c r="H598" s="23">
        <v>0</v>
      </c>
      <c r="I598" s="28"/>
      <c r="J598" s="28">
        <f>SUM(J599:J601)</f>
        <v>99.04</v>
      </c>
    </row>
    <row r="599" spans="1:10" s="2" customFormat="1">
      <c r="A599" s="11"/>
      <c r="B599" s="12"/>
      <c r="C599" s="13" t="s">
        <v>2266</v>
      </c>
      <c r="D599" s="14" t="s">
        <v>449</v>
      </c>
      <c r="E599" s="14" t="s">
        <v>17</v>
      </c>
      <c r="F599" s="15" t="s">
        <v>41</v>
      </c>
      <c r="G599" s="15" t="s">
        <v>1075</v>
      </c>
      <c r="H599" s="24">
        <v>8</v>
      </c>
      <c r="I599" s="28">
        <v>12.38</v>
      </c>
      <c r="J599" s="28">
        <f t="shared" si="15"/>
        <v>99.04</v>
      </c>
    </row>
    <row r="600" spans="1:10" s="2" customFormat="1">
      <c r="A600" s="11"/>
      <c r="B600" s="12"/>
      <c r="C600" s="13"/>
      <c r="D600" s="14"/>
      <c r="E600" s="14"/>
      <c r="F600" s="15"/>
      <c r="G600" s="15"/>
      <c r="H600" s="24"/>
      <c r="I600" s="28"/>
      <c r="J600" s="28">
        <f t="shared" si="15"/>
        <v>0</v>
      </c>
    </row>
    <row r="601" spans="1:10" s="2" customFormat="1">
      <c r="A601" s="11"/>
      <c r="B601" s="12"/>
      <c r="C601" s="13"/>
      <c r="D601" s="14"/>
      <c r="E601" s="14"/>
      <c r="F601" s="15"/>
      <c r="G601" s="15"/>
      <c r="H601" s="24"/>
      <c r="I601" s="28"/>
      <c r="J601" s="28">
        <f t="shared" si="15"/>
        <v>0</v>
      </c>
    </row>
    <row r="602" spans="1:10" ht="24.95" customHeight="1">
      <c r="A602" s="45" t="s">
        <v>51</v>
      </c>
      <c r="B602" s="10"/>
      <c r="C602" s="9" t="s">
        <v>261</v>
      </c>
      <c r="D602" s="10"/>
      <c r="E602" s="10"/>
      <c r="F602" s="10"/>
      <c r="G602" s="10"/>
      <c r="H602" s="23">
        <v>0</v>
      </c>
      <c r="I602" s="28"/>
      <c r="J602" s="28">
        <f>SUM(J603:J605)</f>
        <v>0</v>
      </c>
    </row>
    <row r="603" spans="1:10">
      <c r="A603" s="11"/>
      <c r="B603" s="16"/>
      <c r="C603" s="17"/>
      <c r="D603" s="17"/>
      <c r="E603" s="17"/>
      <c r="F603" s="16"/>
      <c r="G603" s="16"/>
      <c r="H603" s="23"/>
      <c r="I603" s="28"/>
      <c r="J603" s="28">
        <f t="shared" si="15"/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/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 ht="24.95" customHeight="1">
      <c r="A606" s="45" t="s">
        <v>55</v>
      </c>
      <c r="B606" s="10"/>
      <c r="C606" s="9" t="s">
        <v>262</v>
      </c>
      <c r="D606" s="10"/>
      <c r="E606" s="10"/>
      <c r="F606" s="10"/>
      <c r="G606" s="10"/>
      <c r="H606" s="23">
        <v>0</v>
      </c>
      <c r="I606" s="28"/>
      <c r="J606" s="28">
        <f>SUM(J607:J609)</f>
        <v>0</v>
      </c>
    </row>
    <row r="607" spans="1:10">
      <c r="A607" s="11"/>
      <c r="B607" s="16"/>
      <c r="C607" s="17"/>
      <c r="D607" s="17"/>
      <c r="E607" s="17"/>
      <c r="F607" s="16"/>
      <c r="G607" s="16"/>
      <c r="H607" s="23"/>
      <c r="I607" s="28"/>
      <c r="J607" s="28">
        <f t="shared" si="15"/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 ht="24.95" customHeight="1">
      <c r="A610" s="45" t="s">
        <v>57</v>
      </c>
      <c r="B610" s="10"/>
      <c r="C610" s="9" t="s">
        <v>263</v>
      </c>
      <c r="D610" s="10"/>
      <c r="E610" s="10"/>
      <c r="F610" s="10"/>
      <c r="G610" s="10"/>
      <c r="H610" s="23">
        <v>0</v>
      </c>
      <c r="I610" s="28"/>
      <c r="J610" s="28">
        <f>SUM(J611:J613)</f>
        <v>0</v>
      </c>
    </row>
    <row r="611" spans="1:10">
      <c r="A611" s="11"/>
      <c r="B611" s="16"/>
      <c r="C611" s="17"/>
      <c r="D611" s="17"/>
      <c r="E611" s="17"/>
      <c r="F611" s="16"/>
      <c r="G611" s="16"/>
      <c r="H611" s="23"/>
      <c r="I611" s="28"/>
      <c r="J611" s="28">
        <f t="shared" si="15"/>
        <v>0</v>
      </c>
    </row>
    <row r="612" spans="1:10">
      <c r="A612" s="11"/>
      <c r="B612" s="16"/>
      <c r="C612" s="17"/>
      <c r="D612" s="17"/>
      <c r="E612" s="17"/>
      <c r="F612" s="16"/>
      <c r="G612" s="16"/>
      <c r="H612" s="23"/>
      <c r="I612" s="28"/>
      <c r="J612" s="28">
        <f t="shared" si="15"/>
        <v>0</v>
      </c>
    </row>
    <row r="613" spans="1:10">
      <c r="A613" s="11"/>
      <c r="B613" s="16"/>
      <c r="C613" s="17"/>
      <c r="D613" s="17"/>
      <c r="E613" s="17"/>
      <c r="F613" s="16"/>
      <c r="G613" s="16"/>
      <c r="H613" s="23"/>
      <c r="I613" s="28"/>
      <c r="J613" s="28">
        <f t="shared" si="15"/>
        <v>0</v>
      </c>
    </row>
    <row r="614" spans="1:10" ht="24.95" customHeight="1">
      <c r="A614" s="45" t="s">
        <v>59</v>
      </c>
      <c r="B614" s="10"/>
      <c r="C614" s="9" t="s">
        <v>264</v>
      </c>
      <c r="D614" s="10"/>
      <c r="E614" s="10"/>
      <c r="F614" s="10"/>
      <c r="G614" s="10"/>
      <c r="H614" s="23">
        <v>0</v>
      </c>
      <c r="I614" s="28"/>
      <c r="J614" s="28">
        <f>SUM(J615:J617)</f>
        <v>0</v>
      </c>
    </row>
    <row r="615" spans="1:10" s="2" customFormat="1">
      <c r="A615" s="11"/>
      <c r="B615" s="12"/>
      <c r="C615" s="13"/>
      <c r="D615" s="14"/>
      <c r="E615" s="14"/>
      <c r="F615" s="15"/>
      <c r="G615" s="15"/>
      <c r="H615" s="24"/>
      <c r="I615" s="28"/>
      <c r="J615" s="28">
        <f t="shared" si="15"/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/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ht="24.95" customHeight="1">
      <c r="A618" s="45" t="s">
        <v>64</v>
      </c>
      <c r="B618" s="10"/>
      <c r="C618" s="9" t="s">
        <v>44</v>
      </c>
      <c r="D618" s="10"/>
      <c r="E618" s="10"/>
      <c r="F618" s="10"/>
      <c r="G618" s="10"/>
      <c r="H618" s="23">
        <v>0</v>
      </c>
      <c r="I618" s="28"/>
      <c r="J618" s="28">
        <f>SUM(J619:J621)</f>
        <v>428.7</v>
      </c>
    </row>
    <row r="619" spans="1:10" s="2" customFormat="1">
      <c r="A619" s="11"/>
      <c r="B619" s="12"/>
      <c r="C619" s="109" t="s">
        <v>2267</v>
      </c>
      <c r="D619" s="14" t="s">
        <v>2268</v>
      </c>
      <c r="E619" s="14" t="s">
        <v>17</v>
      </c>
      <c r="F619" s="15" t="s">
        <v>41</v>
      </c>
      <c r="G619" s="268" t="s">
        <v>33</v>
      </c>
      <c r="H619" s="24">
        <v>30</v>
      </c>
      <c r="I619" s="28">
        <v>14.29</v>
      </c>
      <c r="J619" s="28">
        <f t="shared" si="15"/>
        <v>428.7</v>
      </c>
    </row>
    <row r="620" spans="1:10" s="2" customFormat="1">
      <c r="A620" s="11"/>
      <c r="B620" s="12"/>
      <c r="C620" s="13"/>
      <c r="D620" s="14"/>
      <c r="E620" s="14"/>
      <c r="F620" s="15"/>
      <c r="G620" s="15"/>
      <c r="H620" s="24"/>
      <c r="I620" s="28"/>
      <c r="J620" s="28">
        <f t="shared" si="15"/>
        <v>0</v>
      </c>
    </row>
    <row r="621" spans="1:10" s="2" customFormat="1">
      <c r="A621" s="11"/>
      <c r="B621" s="12"/>
      <c r="C621" s="13"/>
      <c r="D621" s="14"/>
      <c r="E621" s="14"/>
      <c r="F621" s="15"/>
      <c r="G621" s="15"/>
      <c r="H621" s="24"/>
      <c r="I621" s="28"/>
      <c r="J621" s="28">
        <f t="shared" si="15"/>
        <v>0</v>
      </c>
    </row>
    <row r="622" spans="1:10" ht="24.95" customHeight="1">
      <c r="A622" s="45" t="s">
        <v>69</v>
      </c>
      <c r="B622" s="10"/>
      <c r="C622" s="9" t="s">
        <v>50</v>
      </c>
      <c r="D622" s="10"/>
      <c r="E622" s="10"/>
      <c r="F622" s="10"/>
      <c r="G622" s="10"/>
      <c r="H622" s="23">
        <v>0</v>
      </c>
      <c r="I622" s="28"/>
      <c r="J622" s="28">
        <f>SUM(J623:J625)</f>
        <v>17.14</v>
      </c>
    </row>
    <row r="623" spans="1:10">
      <c r="A623" s="11"/>
      <c r="B623" s="16"/>
      <c r="C623" s="17" t="s">
        <v>2269</v>
      </c>
      <c r="D623" s="17" t="s">
        <v>2270</v>
      </c>
      <c r="E623" s="109" t="s">
        <v>2271</v>
      </c>
      <c r="F623" s="16">
        <v>6</v>
      </c>
      <c r="G623" s="109" t="s">
        <v>33</v>
      </c>
      <c r="H623" s="23">
        <v>1</v>
      </c>
      <c r="I623" s="430">
        <v>17.14</v>
      </c>
      <c r="J623" s="28">
        <f t="shared" si="15"/>
        <v>17.14</v>
      </c>
    </row>
    <row r="624" spans="1:10">
      <c r="A624" s="11"/>
      <c r="B624" s="16"/>
      <c r="C624" s="17"/>
      <c r="D624" s="17"/>
      <c r="E624" s="17"/>
      <c r="F624" s="16"/>
      <c r="G624" s="16"/>
      <c r="H624" s="23"/>
      <c r="I624" s="28"/>
      <c r="J624" s="28"/>
    </row>
    <row r="625" spans="1:10">
      <c r="A625" s="11"/>
      <c r="B625" s="16"/>
      <c r="C625" s="17"/>
      <c r="D625" s="17"/>
      <c r="E625" s="17"/>
      <c r="F625" s="16"/>
      <c r="G625" s="16"/>
      <c r="H625" s="23"/>
      <c r="I625" s="28"/>
      <c r="J625" s="28">
        <f t="shared" si="15"/>
        <v>0</v>
      </c>
    </row>
    <row r="626" spans="1:10" ht="24.95" customHeight="1">
      <c r="A626" s="45" t="s">
        <v>71</v>
      </c>
      <c r="B626" s="10"/>
      <c r="C626" s="9" t="s">
        <v>203</v>
      </c>
      <c r="D626" s="10"/>
      <c r="E626" s="10"/>
      <c r="F626" s="10"/>
      <c r="G626" s="10"/>
      <c r="H626" s="23">
        <v>0</v>
      </c>
      <c r="I626" s="28"/>
      <c r="J626" s="28">
        <f>SUM(J627:J629)</f>
        <v>388.5</v>
      </c>
    </row>
    <row r="627" spans="1:10" s="2" customFormat="1" ht="22.5">
      <c r="A627" s="11"/>
      <c r="B627" s="12"/>
      <c r="C627" s="13" t="s">
        <v>2272</v>
      </c>
      <c r="D627" s="14" t="s">
        <v>2273</v>
      </c>
      <c r="E627" s="14" t="s">
        <v>17</v>
      </c>
      <c r="F627" s="15" t="s">
        <v>41</v>
      </c>
      <c r="G627" s="15" t="s">
        <v>19</v>
      </c>
      <c r="H627" s="24">
        <v>30</v>
      </c>
      <c r="I627" s="28">
        <v>12.95</v>
      </c>
      <c r="J627" s="28">
        <f t="shared" ref="J627:J669" si="16">H627*I627</f>
        <v>388.5</v>
      </c>
    </row>
    <row r="628" spans="1:10" s="2" customFormat="1">
      <c r="A628" s="11"/>
      <c r="B628" s="12"/>
      <c r="C628" s="13"/>
      <c r="D628" s="14"/>
      <c r="E628" s="14"/>
      <c r="F628" s="15"/>
      <c r="G628" s="15"/>
      <c r="H628" s="24"/>
      <c r="I628" s="28"/>
      <c r="J628" s="28">
        <f t="shared" si="16"/>
        <v>0</v>
      </c>
    </row>
    <row r="629" spans="1:10" s="2" customFormat="1">
      <c r="A629" s="11"/>
      <c r="B629" s="12"/>
      <c r="C629" s="13"/>
      <c r="D629" s="14"/>
      <c r="E629" s="14"/>
      <c r="F629" s="15"/>
      <c r="G629" s="15"/>
      <c r="H629" s="24"/>
      <c r="I629" s="28"/>
      <c r="J629" s="28">
        <f t="shared" si="16"/>
        <v>0</v>
      </c>
    </row>
    <row r="630" spans="1:10" ht="24.95" customHeight="1">
      <c r="A630" s="45" t="s">
        <v>73</v>
      </c>
      <c r="B630" s="10"/>
      <c r="C630" s="9" t="s">
        <v>207</v>
      </c>
      <c r="D630" s="10"/>
      <c r="E630" s="10"/>
      <c r="F630" s="10"/>
      <c r="G630" s="10"/>
      <c r="H630" s="23">
        <v>0</v>
      </c>
      <c r="I630" s="28"/>
      <c r="J630" s="28">
        <f>SUM(J631:J633)</f>
        <v>28.58</v>
      </c>
    </row>
    <row r="631" spans="1:10">
      <c r="A631" s="11"/>
      <c r="B631" s="16"/>
      <c r="C631" s="17" t="s">
        <v>2274</v>
      </c>
      <c r="D631" s="109" t="s">
        <v>814</v>
      </c>
      <c r="E631" s="17" t="s">
        <v>2275</v>
      </c>
      <c r="F631" s="16">
        <v>6</v>
      </c>
      <c r="G631" s="15" t="s">
        <v>19</v>
      </c>
      <c r="H631" s="23">
        <v>2</v>
      </c>
      <c r="I631" s="28">
        <v>14.29</v>
      </c>
      <c r="J631" s="28">
        <f t="shared" si="16"/>
        <v>28.58</v>
      </c>
    </row>
    <row r="632" spans="1:10">
      <c r="A632" s="11"/>
      <c r="B632" s="16"/>
      <c r="C632" s="17"/>
      <c r="D632" s="17"/>
      <c r="E632" s="17"/>
      <c r="F632" s="16"/>
      <c r="G632" s="16"/>
      <c r="H632" s="23"/>
      <c r="I632" s="28"/>
      <c r="J632" s="28">
        <f t="shared" si="16"/>
        <v>0</v>
      </c>
    </row>
    <row r="633" spans="1:10">
      <c r="A633" s="11"/>
      <c r="B633" s="16"/>
      <c r="C633" s="17"/>
      <c r="D633" s="17"/>
      <c r="E633" s="17"/>
      <c r="F633" s="16"/>
      <c r="G633" s="16"/>
      <c r="H633" s="23"/>
      <c r="I633" s="28"/>
      <c r="J633" s="28">
        <f t="shared" si="16"/>
        <v>0</v>
      </c>
    </row>
    <row r="634" spans="1:10" ht="24.95" customHeight="1">
      <c r="A634" s="45" t="s">
        <v>75</v>
      </c>
      <c r="B634" s="10"/>
      <c r="C634" s="9" t="s">
        <v>212</v>
      </c>
      <c r="D634" s="10"/>
      <c r="E634" s="10"/>
      <c r="F634" s="10"/>
      <c r="G634" s="10"/>
      <c r="H634" s="23">
        <v>0</v>
      </c>
      <c r="I634" s="28"/>
      <c r="J634" s="28">
        <f>SUM(J635:J637)</f>
        <v>388.5</v>
      </c>
    </row>
    <row r="635" spans="1:10" s="2" customFormat="1">
      <c r="A635" s="11"/>
      <c r="B635" s="12"/>
      <c r="C635" s="13" t="s">
        <v>1105</v>
      </c>
      <c r="D635" s="14" t="s">
        <v>1026</v>
      </c>
      <c r="E635" s="14" t="s">
        <v>17</v>
      </c>
      <c r="F635" s="15" t="s">
        <v>41</v>
      </c>
      <c r="G635" s="15" t="s">
        <v>19</v>
      </c>
      <c r="H635" s="24">
        <v>30</v>
      </c>
      <c r="I635" s="28">
        <v>12.95</v>
      </c>
      <c r="J635" s="28">
        <f t="shared" si="16"/>
        <v>388.5</v>
      </c>
    </row>
    <row r="636" spans="1:10" s="2" customFormat="1">
      <c r="A636" s="11"/>
      <c r="B636" s="12"/>
      <c r="C636" s="13"/>
      <c r="D636" s="14"/>
      <c r="E636" s="14"/>
      <c r="F636" s="15"/>
      <c r="G636" s="15"/>
      <c r="H636" s="24"/>
      <c r="I636" s="28"/>
      <c r="J636" s="28">
        <f t="shared" si="16"/>
        <v>0</v>
      </c>
    </row>
    <row r="637" spans="1:10" s="2" customFormat="1">
      <c r="A637" s="11"/>
      <c r="B637" s="12"/>
      <c r="C637" s="13"/>
      <c r="D637" s="14"/>
      <c r="E637" s="14"/>
      <c r="F637" s="15"/>
      <c r="G637" s="15"/>
      <c r="H637" s="24"/>
      <c r="I637" s="28"/>
      <c r="J637" s="28">
        <f t="shared" si="16"/>
        <v>0</v>
      </c>
    </row>
    <row r="638" spans="1:10" ht="24.95" customHeight="1">
      <c r="A638" s="45" t="s">
        <v>77</v>
      </c>
      <c r="B638" s="10"/>
      <c r="C638" s="9" t="s">
        <v>219</v>
      </c>
      <c r="D638" s="10"/>
      <c r="E638" s="10"/>
      <c r="F638" s="10"/>
      <c r="G638" s="10"/>
      <c r="H638" s="23">
        <v>0</v>
      </c>
      <c r="I638" s="28"/>
      <c r="J638" s="28">
        <f>SUM(J639:J641)</f>
        <v>0</v>
      </c>
    </row>
    <row r="639" spans="1:10">
      <c r="A639" s="11"/>
      <c r="B639" s="16"/>
      <c r="C639" s="17"/>
      <c r="D639" s="17"/>
      <c r="E639" s="17"/>
      <c r="F639" s="16"/>
      <c r="G639" s="16"/>
      <c r="H639" s="23"/>
      <c r="I639" s="28"/>
      <c r="J639" s="28">
        <f t="shared" si="16"/>
        <v>0</v>
      </c>
    </row>
    <row r="640" spans="1:10">
      <c r="A640" s="11"/>
      <c r="B640" s="16"/>
      <c r="C640" s="17"/>
      <c r="D640" s="17"/>
      <c r="E640" s="17"/>
      <c r="F640" s="16"/>
      <c r="G640" s="16"/>
      <c r="H640" s="23"/>
      <c r="I640" s="28"/>
      <c r="J640" s="28"/>
    </row>
    <row r="641" spans="1:10">
      <c r="A641" s="11"/>
      <c r="B641" s="16"/>
      <c r="C641" s="17"/>
      <c r="D641" s="17"/>
      <c r="E641" s="17"/>
      <c r="F641" s="16"/>
      <c r="G641" s="16"/>
      <c r="H641" s="23"/>
      <c r="I641" s="28"/>
      <c r="J641" s="28">
        <f t="shared" si="16"/>
        <v>0</v>
      </c>
    </row>
    <row r="642" spans="1:10" ht="24.95" customHeight="1">
      <c r="A642" s="45" t="s">
        <v>79</v>
      </c>
      <c r="B642" s="10"/>
      <c r="C642" s="9" t="s">
        <v>220</v>
      </c>
      <c r="D642" s="10"/>
      <c r="E642" s="10"/>
      <c r="F642" s="10"/>
      <c r="G642" s="10"/>
      <c r="H642" s="23">
        <v>0</v>
      </c>
      <c r="I642" s="28"/>
      <c r="J642" s="28">
        <f>SUM(J643:J645)</f>
        <v>342.9</v>
      </c>
    </row>
    <row r="643" spans="1:10" s="2" customFormat="1">
      <c r="A643" s="11"/>
      <c r="B643" s="12"/>
      <c r="C643" s="13" t="s">
        <v>2276</v>
      </c>
      <c r="D643" s="14" t="s">
        <v>272</v>
      </c>
      <c r="E643" s="14" t="s">
        <v>17</v>
      </c>
      <c r="F643" s="15" t="s">
        <v>2277</v>
      </c>
      <c r="G643" s="15" t="s">
        <v>371</v>
      </c>
      <c r="H643" s="24">
        <v>30</v>
      </c>
      <c r="I643" s="28">
        <v>11.43</v>
      </c>
      <c r="J643" s="28">
        <f t="shared" si="16"/>
        <v>342.9</v>
      </c>
    </row>
    <row r="644" spans="1:10" s="2" customFormat="1">
      <c r="A644" s="11"/>
      <c r="B644" s="12"/>
      <c r="C644" s="13"/>
      <c r="D644" s="14"/>
      <c r="E644" s="14"/>
      <c r="F644" s="15"/>
      <c r="G644" s="15"/>
      <c r="H644" s="24"/>
      <c r="I644" s="28"/>
      <c r="J644" s="28">
        <f t="shared" si="16"/>
        <v>0</v>
      </c>
    </row>
    <row r="645" spans="1:10" s="2" customFormat="1">
      <c r="A645" s="11"/>
      <c r="B645" s="12"/>
      <c r="C645" s="13"/>
      <c r="D645" s="14"/>
      <c r="E645" s="14"/>
      <c r="F645" s="15"/>
      <c r="G645" s="15"/>
      <c r="H645" s="24"/>
      <c r="I645" s="28"/>
      <c r="J645" s="28">
        <f t="shared" si="16"/>
        <v>0</v>
      </c>
    </row>
    <row r="646" spans="1:10" ht="24.95" customHeight="1">
      <c r="A646" s="45" t="s">
        <v>81</v>
      </c>
      <c r="B646" s="10"/>
      <c r="C646" s="9" t="s">
        <v>227</v>
      </c>
      <c r="D646" s="10"/>
      <c r="E646" s="10"/>
      <c r="F646" s="10"/>
      <c r="G646" s="10"/>
      <c r="H646" s="23">
        <v>0</v>
      </c>
      <c r="I646" s="28"/>
      <c r="J646" s="28">
        <f>SUM(J649)</f>
        <v>0</v>
      </c>
    </row>
    <row r="647" spans="1:10" ht="12" customHeight="1">
      <c r="A647" s="45"/>
      <c r="B647" s="10"/>
      <c r="C647" s="9"/>
      <c r="D647" s="10"/>
      <c r="E647" s="10"/>
      <c r="F647" s="10"/>
      <c r="G647" s="10"/>
      <c r="H647" s="23"/>
      <c r="I647" s="28"/>
      <c r="J647" s="28"/>
    </row>
    <row r="648" spans="1:10" ht="10.15" customHeight="1">
      <c r="A648" s="45"/>
      <c r="B648" s="10"/>
      <c r="C648" s="9"/>
      <c r="D648" s="10"/>
      <c r="E648" s="10"/>
      <c r="F648" s="10"/>
      <c r="G648" s="10"/>
      <c r="H648" s="23"/>
      <c r="I648" s="28"/>
      <c r="J648" s="28"/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ht="24.95" customHeight="1">
      <c r="A650" s="45" t="s">
        <v>83</v>
      </c>
      <c r="B650" s="10"/>
      <c r="C650" s="9" t="s">
        <v>58</v>
      </c>
      <c r="D650" s="10"/>
      <c r="E650" s="10"/>
      <c r="F650" s="10"/>
      <c r="G650" s="10"/>
      <c r="H650" s="23">
        <v>0</v>
      </c>
      <c r="I650" s="28"/>
      <c r="J650" s="28">
        <f>SUM(J651:J653)</f>
        <v>0</v>
      </c>
    </row>
    <row r="651" spans="1:10" s="2" customFormat="1">
      <c r="A651" s="11"/>
      <c r="B651" s="12"/>
      <c r="C651" s="13"/>
      <c r="D651" s="14"/>
      <c r="E651" s="14"/>
      <c r="F651" s="15"/>
      <c r="G651" s="15"/>
      <c r="H651" s="24"/>
      <c r="I651" s="28"/>
      <c r="J651" s="28">
        <f t="shared" si="16"/>
        <v>0</v>
      </c>
    </row>
    <row r="652" spans="1:10" s="2" customFormat="1">
      <c r="A652" s="11"/>
      <c r="B652" s="12"/>
      <c r="C652" s="13"/>
      <c r="D652" s="14"/>
      <c r="E652" s="14"/>
      <c r="F652" s="15"/>
      <c r="G652" s="15"/>
      <c r="H652" s="24"/>
      <c r="I652" s="28"/>
      <c r="J652" s="28">
        <f t="shared" si="16"/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ht="24.95" customHeight="1">
      <c r="A654" s="45" t="s">
        <v>85</v>
      </c>
      <c r="B654" s="10"/>
      <c r="C654" s="9" t="s">
        <v>60</v>
      </c>
      <c r="D654" s="10"/>
      <c r="E654" s="10"/>
      <c r="F654" s="10"/>
      <c r="G654" s="10"/>
      <c r="H654" s="23">
        <v>0</v>
      </c>
      <c r="I654" s="28"/>
      <c r="J654" s="28">
        <f>SUM(J655:J657)</f>
        <v>0</v>
      </c>
    </row>
    <row r="655" spans="1:10" s="2" customFormat="1">
      <c r="A655" s="11"/>
      <c r="B655" s="12"/>
      <c r="C655" s="13"/>
      <c r="D655" s="14"/>
      <c r="E655" s="14"/>
      <c r="F655" s="15"/>
      <c r="G655" s="15"/>
      <c r="H655" s="24"/>
      <c r="I655" s="28"/>
      <c r="J655" s="28">
        <f t="shared" si="16"/>
        <v>0</v>
      </c>
    </row>
    <row r="656" spans="1:10" s="2" customFormat="1">
      <c r="A656" s="11"/>
      <c r="B656" s="12"/>
      <c r="C656" s="13"/>
      <c r="D656" s="14"/>
      <c r="E656" s="14"/>
      <c r="F656" s="15"/>
      <c r="G656" s="15"/>
      <c r="H656" s="24"/>
      <c r="I656" s="28"/>
      <c r="J656" s="28">
        <f t="shared" si="16"/>
        <v>0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ht="24.95" customHeight="1">
      <c r="A658" s="45" t="s">
        <v>126</v>
      </c>
      <c r="B658" s="10"/>
      <c r="C658" s="9" t="s">
        <v>230</v>
      </c>
      <c r="D658" s="10"/>
      <c r="E658" s="10"/>
      <c r="F658" s="10"/>
      <c r="G658" s="10"/>
      <c r="H658" s="23">
        <v>0</v>
      </c>
      <c r="I658" s="28"/>
      <c r="J658" s="28">
        <f>SUM(J659:J661)</f>
        <v>800.1</v>
      </c>
    </row>
    <row r="659" spans="1:10" s="2" customFormat="1" ht="22.5">
      <c r="A659" s="11"/>
      <c r="B659" s="12"/>
      <c r="C659" s="13" t="s">
        <v>645</v>
      </c>
      <c r="D659" s="14" t="s">
        <v>480</v>
      </c>
      <c r="E659" s="14" t="s">
        <v>2153</v>
      </c>
      <c r="F659" s="15" t="s">
        <v>41</v>
      </c>
      <c r="G659" s="15" t="s">
        <v>19</v>
      </c>
      <c r="H659" s="24">
        <v>30</v>
      </c>
      <c r="I659" s="28">
        <v>26.67</v>
      </c>
      <c r="J659" s="28">
        <f t="shared" si="16"/>
        <v>800.1</v>
      </c>
    </row>
    <row r="660" spans="1:10" s="2" customFormat="1">
      <c r="A660" s="11"/>
      <c r="B660" s="12"/>
      <c r="C660" s="13"/>
      <c r="D660" s="14"/>
      <c r="E660" s="14"/>
      <c r="F660" s="15"/>
      <c r="G660" s="15"/>
      <c r="H660" s="24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ht="24.95" customHeight="1">
      <c r="A662" s="45" t="s">
        <v>127</v>
      </c>
      <c r="B662" s="10"/>
      <c r="C662" s="9" t="s">
        <v>235</v>
      </c>
      <c r="D662" s="10"/>
      <c r="E662" s="10"/>
      <c r="F662" s="10"/>
      <c r="G662" s="10"/>
      <c r="H662" s="23">
        <v>0</v>
      </c>
      <c r="I662" s="28"/>
      <c r="J662" s="28">
        <f>SUM(J663:J665)</f>
        <v>0</v>
      </c>
    </row>
    <row r="663" spans="1:10">
      <c r="A663" s="11"/>
      <c r="B663" s="16"/>
      <c r="C663" s="17"/>
      <c r="D663" s="17"/>
      <c r="E663" s="17"/>
      <c r="F663" s="16"/>
      <c r="G663" s="16"/>
      <c r="H663" s="23"/>
      <c r="I663" s="28"/>
      <c r="J663" s="28">
        <f t="shared" si="16"/>
        <v>0</v>
      </c>
    </row>
    <row r="664" spans="1:10" s="2" customFormat="1">
      <c r="A664" s="11"/>
      <c r="B664" s="12"/>
      <c r="C664" s="13"/>
      <c r="D664" s="14"/>
      <c r="E664" s="14"/>
      <c r="F664" s="15"/>
      <c r="G664" s="15"/>
      <c r="H664" s="24"/>
      <c r="I664" s="28"/>
      <c r="J664" s="28">
        <f t="shared" si="16"/>
        <v>0</v>
      </c>
    </row>
    <row r="665" spans="1:10" s="2" customFormat="1">
      <c r="A665" s="11"/>
      <c r="B665" s="12"/>
      <c r="C665" s="13"/>
      <c r="D665" s="14"/>
      <c r="E665" s="14"/>
      <c r="F665" s="15"/>
      <c r="G665" s="15"/>
      <c r="H665" s="24"/>
      <c r="I665" s="28"/>
      <c r="J665" s="28">
        <f t="shared" si="16"/>
        <v>0</v>
      </c>
    </row>
    <row r="666" spans="1:10" ht="24.95" customHeight="1">
      <c r="A666" s="45" t="s">
        <v>128</v>
      </c>
      <c r="B666" s="10"/>
      <c r="C666" s="9" t="s">
        <v>87</v>
      </c>
      <c r="D666" s="10"/>
      <c r="E666" s="10"/>
      <c r="F666" s="10"/>
      <c r="G666" s="10"/>
      <c r="H666" s="23">
        <v>0</v>
      </c>
      <c r="I666" s="28"/>
      <c r="J666" s="28">
        <f>SUM(J667:J669)</f>
        <v>417.08</v>
      </c>
    </row>
    <row r="667" spans="1:10">
      <c r="A667" s="11"/>
      <c r="B667" s="16"/>
      <c r="C667" s="109" t="s">
        <v>922</v>
      </c>
      <c r="D667" s="17" t="s">
        <v>2270</v>
      </c>
      <c r="E667" s="17" t="s">
        <v>17</v>
      </c>
      <c r="F667" s="16">
        <v>6</v>
      </c>
      <c r="G667" s="16" t="s">
        <v>19</v>
      </c>
      <c r="H667" s="23">
        <v>30</v>
      </c>
      <c r="I667" s="28">
        <v>12.95</v>
      </c>
      <c r="J667" s="28">
        <f t="shared" si="16"/>
        <v>388.5</v>
      </c>
    </row>
    <row r="668" spans="1:10">
      <c r="A668" s="11"/>
      <c r="B668" s="16"/>
      <c r="C668" s="109" t="s">
        <v>922</v>
      </c>
      <c r="D668" s="17" t="s">
        <v>1239</v>
      </c>
      <c r="E668" s="17" t="s">
        <v>255</v>
      </c>
      <c r="F668" s="16">
        <v>6</v>
      </c>
      <c r="G668" s="16" t="s">
        <v>19</v>
      </c>
      <c r="H668" s="23">
        <v>2</v>
      </c>
      <c r="I668" s="28">
        <v>14.29</v>
      </c>
      <c r="J668" s="28">
        <f t="shared" si="16"/>
        <v>28.58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>
        <f t="shared" si="16"/>
        <v>0</v>
      </c>
    </row>
    <row r="670" spans="1:10" ht="24.95" customHeight="1">
      <c r="A670" s="45" t="s">
        <v>146</v>
      </c>
      <c r="B670" s="10"/>
      <c r="C670" s="9" t="s">
        <v>65</v>
      </c>
      <c r="D670" s="10"/>
      <c r="E670" s="10"/>
      <c r="F670" s="10"/>
      <c r="G670" s="10"/>
      <c r="H670" s="23">
        <v>0</v>
      </c>
      <c r="I670" s="28"/>
      <c r="J670" s="28">
        <f>SUM(J671:J673)</f>
        <v>289.20000000000005</v>
      </c>
    </row>
    <row r="671" spans="1:10" s="2" customFormat="1" ht="22.5">
      <c r="A671" s="11"/>
      <c r="B671" s="12"/>
      <c r="C671" s="13" t="s">
        <v>1114</v>
      </c>
      <c r="D671" s="14" t="s">
        <v>239</v>
      </c>
      <c r="E671" s="14" t="s">
        <v>17</v>
      </c>
      <c r="F671" s="15" t="s">
        <v>41</v>
      </c>
      <c r="G671" s="15" t="s">
        <v>427</v>
      </c>
      <c r="H671" s="24">
        <v>30</v>
      </c>
      <c r="I671" s="28">
        <v>9.64</v>
      </c>
      <c r="J671" s="28">
        <f t="shared" ref="J671:J705" si="17">H671*I671</f>
        <v>289.20000000000005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/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ht="24.95" customHeight="1">
      <c r="A674" s="45" t="s">
        <v>175</v>
      </c>
      <c r="B674" s="10"/>
      <c r="C674" s="9" t="s">
        <v>70</v>
      </c>
      <c r="D674" s="10"/>
      <c r="E674" s="10"/>
      <c r="F674" s="10"/>
      <c r="G674" s="10"/>
      <c r="H674" s="23">
        <v>0</v>
      </c>
      <c r="I674" s="28"/>
      <c r="J674" s="28">
        <f>SUM(J675:J677)</f>
        <v>0</v>
      </c>
    </row>
    <row r="675" spans="1:10" s="2" customFormat="1">
      <c r="A675" s="11"/>
      <c r="B675" s="12"/>
      <c r="C675" s="13"/>
      <c r="D675" s="14"/>
      <c r="E675" s="14"/>
      <c r="F675" s="15"/>
      <c r="G675" s="15"/>
      <c r="H675" s="24"/>
      <c r="I675" s="28"/>
      <c r="J675" s="28">
        <f t="shared" si="17"/>
        <v>0</v>
      </c>
    </row>
    <row r="676" spans="1:10" s="2" customFormat="1">
      <c r="A676" s="11"/>
      <c r="B676" s="12"/>
      <c r="C676" s="13"/>
      <c r="D676" s="14"/>
      <c r="E676" s="14"/>
      <c r="F676" s="15"/>
      <c r="G676" s="15"/>
      <c r="H676" s="24"/>
      <c r="I676" s="28"/>
      <c r="J676" s="28">
        <f t="shared" si="17"/>
        <v>0</v>
      </c>
    </row>
    <row r="677" spans="1:10" s="2" customFormat="1">
      <c r="A677" s="11"/>
      <c r="B677" s="12"/>
      <c r="C677" s="13"/>
      <c r="D677" s="14"/>
      <c r="E677" s="14"/>
      <c r="F677" s="15"/>
      <c r="G677" s="15"/>
      <c r="H677" s="24"/>
      <c r="I677" s="28"/>
      <c r="J677" s="28">
        <f t="shared" si="17"/>
        <v>0</v>
      </c>
    </row>
    <row r="678" spans="1:10" ht="24.95" customHeight="1">
      <c r="A678" s="45" t="s">
        <v>176</v>
      </c>
      <c r="B678" s="10"/>
      <c r="C678" s="9" t="s">
        <v>72</v>
      </c>
      <c r="D678" s="10"/>
      <c r="E678" s="10"/>
      <c r="F678" s="10"/>
      <c r="G678" s="10"/>
      <c r="H678" s="23">
        <v>0</v>
      </c>
      <c r="I678" s="28"/>
      <c r="J678" s="28">
        <f>SUM(J679:J681)</f>
        <v>0</v>
      </c>
    </row>
    <row r="679" spans="1:10">
      <c r="A679" s="11"/>
      <c r="B679" s="16"/>
      <c r="C679" s="17"/>
      <c r="D679" s="17"/>
      <c r="E679" s="17"/>
      <c r="F679" s="16"/>
      <c r="G679" s="16"/>
      <c r="H679" s="23"/>
      <c r="I679" s="28"/>
      <c r="J679" s="28">
        <f t="shared" si="17"/>
        <v>0</v>
      </c>
    </row>
    <row r="680" spans="1:10">
      <c r="A680" s="11"/>
      <c r="B680" s="16"/>
      <c r="C680" s="17"/>
      <c r="D680" s="17"/>
      <c r="E680" s="17"/>
      <c r="F680" s="16"/>
      <c r="G680" s="16"/>
      <c r="H680" s="23"/>
      <c r="I680" s="28"/>
      <c r="J680" s="28">
        <f t="shared" si="17"/>
        <v>0</v>
      </c>
    </row>
    <row r="681" spans="1:10" s="2" customFormat="1">
      <c r="A681" s="11"/>
      <c r="B681" s="12"/>
      <c r="C681" s="14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ht="24.95" customHeight="1">
      <c r="A682" s="45" t="s">
        <v>177</v>
      </c>
      <c r="B682" s="10"/>
      <c r="C682" s="9" t="s">
        <v>74</v>
      </c>
      <c r="D682" s="10"/>
      <c r="E682" s="10"/>
      <c r="F682" s="10"/>
      <c r="G682" s="10"/>
      <c r="H682" s="23">
        <v>0</v>
      </c>
      <c r="I682" s="28"/>
      <c r="J682" s="28">
        <f>SUM(J683:J685)</f>
        <v>0</v>
      </c>
    </row>
    <row r="683" spans="1:10" s="2" customFormat="1">
      <c r="A683" s="11"/>
      <c r="B683" s="12"/>
      <c r="C683" s="13"/>
      <c r="D683" s="14"/>
      <c r="E683" s="14"/>
      <c r="F683" s="15"/>
      <c r="G683" s="15"/>
      <c r="H683" s="24"/>
      <c r="I683" s="28"/>
      <c r="J683" s="28">
        <f t="shared" si="17"/>
        <v>0</v>
      </c>
    </row>
    <row r="684" spans="1:10" s="2" customFormat="1" ht="11.45" customHeight="1">
      <c r="A684" s="11"/>
      <c r="B684" s="12"/>
      <c r="C684" s="13"/>
      <c r="D684" s="14"/>
      <c r="E684" s="14"/>
      <c r="F684" s="15"/>
      <c r="G684" s="15"/>
      <c r="H684" s="24"/>
      <c r="I684" s="28"/>
      <c r="J684" s="28">
        <f t="shared" si="17"/>
        <v>0</v>
      </c>
    </row>
    <row r="685" spans="1:10" s="2" customFormat="1" ht="10.9" customHeight="1">
      <c r="A685" s="11"/>
      <c r="B685" s="12"/>
      <c r="C685" s="13"/>
      <c r="D685" s="14"/>
      <c r="E685" s="14"/>
      <c r="F685" s="15"/>
      <c r="G685" s="15"/>
      <c r="H685" s="24"/>
      <c r="I685" s="28"/>
      <c r="J685" s="28">
        <f t="shared" si="17"/>
        <v>0</v>
      </c>
    </row>
    <row r="686" spans="1:10" ht="24.95" customHeight="1">
      <c r="A686" s="45" t="s">
        <v>240</v>
      </c>
      <c r="B686" s="10"/>
      <c r="C686" s="9" t="s">
        <v>76</v>
      </c>
      <c r="D686" s="10"/>
      <c r="E686" s="10"/>
      <c r="F686" s="10"/>
      <c r="G686" s="10"/>
      <c r="H686" s="23">
        <v>0</v>
      </c>
      <c r="I686" s="28"/>
      <c r="J686" s="28">
        <f>SUM(J687:J689)</f>
        <v>0</v>
      </c>
    </row>
    <row r="687" spans="1:10">
      <c r="A687" s="11"/>
      <c r="B687" s="16"/>
      <c r="C687" s="17"/>
      <c r="D687" s="17"/>
      <c r="E687" s="17"/>
      <c r="F687" s="16"/>
      <c r="G687" s="16"/>
      <c r="H687" s="23"/>
      <c r="I687" s="28"/>
      <c r="J687" s="28">
        <f t="shared" si="17"/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/>
    </row>
    <row r="689" spans="1:10">
      <c r="A689" s="11"/>
      <c r="B689" s="16"/>
      <c r="C689" s="17"/>
      <c r="D689" s="17"/>
      <c r="E689" s="17"/>
      <c r="F689" s="16"/>
      <c r="G689" s="16"/>
      <c r="H689" s="23"/>
      <c r="I689" s="28"/>
      <c r="J689" s="28">
        <f t="shared" si="17"/>
        <v>0</v>
      </c>
    </row>
    <row r="690" spans="1:10" ht="24.95" customHeight="1">
      <c r="A690" s="45" t="s">
        <v>241</v>
      </c>
      <c r="B690" s="10"/>
      <c r="C690" s="9" t="s">
        <v>78</v>
      </c>
      <c r="D690" s="10"/>
      <c r="E690" s="10"/>
      <c r="F690" s="10"/>
      <c r="G690" s="10"/>
      <c r="H690" s="23">
        <v>0</v>
      </c>
      <c r="I690" s="28"/>
      <c r="J690" s="28">
        <f>SUM(J691:J693)</f>
        <v>0</v>
      </c>
    </row>
    <row r="691" spans="1:10">
      <c r="A691" s="11"/>
      <c r="B691" s="16"/>
      <c r="C691" s="17"/>
      <c r="D691" s="17"/>
      <c r="E691" s="17"/>
      <c r="F691" s="16"/>
      <c r="G691" s="16"/>
      <c r="H691" s="23"/>
      <c r="I691" s="28"/>
      <c r="J691" s="28">
        <f t="shared" si="17"/>
        <v>0</v>
      </c>
    </row>
    <row r="692" spans="1:10" s="2" customFormat="1">
      <c r="A692" s="11"/>
      <c r="B692" s="12"/>
      <c r="C692" s="14"/>
      <c r="D692" s="14"/>
      <c r="E692" s="14"/>
      <c r="F692" s="15"/>
      <c r="G692" s="15"/>
      <c r="H692" s="24"/>
      <c r="I692" s="28"/>
      <c r="J692" s="28">
        <f t="shared" si="17"/>
        <v>0</v>
      </c>
    </row>
    <row r="693" spans="1:10" s="2" customFormat="1">
      <c r="A693" s="11"/>
      <c r="B693" s="12"/>
      <c r="C693" s="14"/>
      <c r="D693" s="14"/>
      <c r="E693" s="14"/>
      <c r="F693" s="15"/>
      <c r="G693" s="15"/>
      <c r="H693" s="24"/>
      <c r="I693" s="28"/>
      <c r="J693" s="28">
        <f t="shared" si="17"/>
        <v>0</v>
      </c>
    </row>
    <row r="694" spans="1:10" ht="24.95" customHeight="1">
      <c r="A694" s="45" t="s">
        <v>242</v>
      </c>
      <c r="B694" s="10"/>
      <c r="C694" s="9" t="s">
        <v>80</v>
      </c>
      <c r="D694" s="10"/>
      <c r="E694" s="10"/>
      <c r="F694" s="10"/>
      <c r="G694" s="10"/>
      <c r="H694" s="23">
        <v>0</v>
      </c>
      <c r="I694" s="28"/>
      <c r="J694" s="28">
        <f>SUM(J697)</f>
        <v>0</v>
      </c>
    </row>
    <row r="695" spans="1:10" ht="11.45" customHeight="1">
      <c r="A695" s="45"/>
      <c r="B695" s="10"/>
      <c r="C695" s="9"/>
      <c r="D695" s="10"/>
      <c r="E695" s="10"/>
      <c r="F695" s="10"/>
      <c r="G695" s="10"/>
      <c r="H695" s="23"/>
      <c r="I695" s="28"/>
      <c r="J695" s="28"/>
    </row>
    <row r="696" spans="1:10" ht="10.9" customHeight="1">
      <c r="A696" s="45"/>
      <c r="B696" s="10"/>
      <c r="C696" s="9"/>
      <c r="D696" s="10"/>
      <c r="E696" s="10"/>
      <c r="F696" s="10"/>
      <c r="G696" s="10"/>
      <c r="H696" s="23"/>
      <c r="I696" s="28"/>
      <c r="J696" s="28"/>
    </row>
    <row r="697" spans="1:10" ht="10.15" customHeight="1">
      <c r="A697" s="11"/>
      <c r="B697" s="16"/>
      <c r="C697" s="17"/>
      <c r="D697" s="17"/>
      <c r="E697" s="17"/>
      <c r="F697" s="16"/>
      <c r="G697" s="16"/>
      <c r="H697" s="23"/>
      <c r="I697" s="28"/>
      <c r="J697" s="28">
        <f t="shared" si="17"/>
        <v>0</v>
      </c>
    </row>
    <row r="698" spans="1:10" ht="24.95" customHeight="1">
      <c r="A698" s="45" t="s">
        <v>243</v>
      </c>
      <c r="B698" s="10"/>
      <c r="C698" s="9" t="s">
        <v>82</v>
      </c>
      <c r="D698" s="10"/>
      <c r="E698" s="10"/>
      <c r="F698" s="10"/>
      <c r="G698" s="10"/>
      <c r="H698" s="23">
        <v>0</v>
      </c>
      <c r="I698" s="28"/>
      <c r="J698" s="28">
        <f>SUM(J699:J701)</f>
        <v>0</v>
      </c>
    </row>
    <row r="699" spans="1:10">
      <c r="A699" s="11"/>
      <c r="B699" s="16"/>
      <c r="C699" s="17"/>
      <c r="D699" s="17"/>
      <c r="E699" s="17"/>
      <c r="F699" s="16"/>
      <c r="G699" s="16"/>
      <c r="H699" s="23"/>
      <c r="I699" s="28"/>
      <c r="J699" s="28">
        <f t="shared" si="17"/>
        <v>0</v>
      </c>
    </row>
    <row r="700" spans="1:10" s="2" customFormat="1">
      <c r="A700" s="11"/>
      <c r="B700" s="12"/>
      <c r="C700" s="13"/>
      <c r="D700" s="14"/>
      <c r="E700" s="14"/>
      <c r="F700" s="15"/>
      <c r="G700" s="15"/>
      <c r="H700" s="24"/>
      <c r="I700" s="28"/>
      <c r="J700" s="28">
        <f t="shared" si="17"/>
        <v>0</v>
      </c>
    </row>
    <row r="701" spans="1:10" s="2" customFormat="1">
      <c r="A701" s="11"/>
      <c r="B701" s="12"/>
      <c r="C701" s="13"/>
      <c r="D701" s="14"/>
      <c r="E701" s="14"/>
      <c r="F701" s="15"/>
      <c r="G701" s="15"/>
      <c r="H701" s="24"/>
      <c r="I701" s="28"/>
      <c r="J701" s="28">
        <f t="shared" si="17"/>
        <v>0</v>
      </c>
    </row>
    <row r="702" spans="1:10" ht="24.95" customHeight="1">
      <c r="A702" s="45" t="s">
        <v>244</v>
      </c>
      <c r="B702" s="10"/>
      <c r="C702" s="9" t="s">
        <v>84</v>
      </c>
      <c r="D702" s="10"/>
      <c r="E702" s="10"/>
      <c r="F702" s="10"/>
      <c r="G702" s="10"/>
      <c r="H702" s="23">
        <v>0</v>
      </c>
      <c r="I702" s="28"/>
      <c r="J702" s="28">
        <f>SUM(J703:J705)</f>
        <v>0</v>
      </c>
    </row>
    <row r="703" spans="1:10">
      <c r="A703" s="11"/>
      <c r="B703" s="16"/>
      <c r="C703" s="17"/>
      <c r="D703" s="17"/>
      <c r="E703" s="17"/>
      <c r="F703" s="16"/>
      <c r="G703" s="16"/>
      <c r="H703" s="23"/>
      <c r="I703" s="28"/>
      <c r="J703" s="28">
        <f t="shared" si="17"/>
        <v>0</v>
      </c>
    </row>
    <row r="704" spans="1:10">
      <c r="A704" s="11"/>
      <c r="B704" s="16"/>
      <c r="C704" s="17"/>
      <c r="D704" s="17"/>
      <c r="E704" s="17"/>
      <c r="F704" s="16"/>
      <c r="G704" s="16"/>
      <c r="H704" s="23"/>
      <c r="I704" s="28"/>
      <c r="J704" s="28">
        <f t="shared" si="17"/>
        <v>0</v>
      </c>
    </row>
    <row r="705" spans="1:10">
      <c r="A705" s="11"/>
      <c r="B705" s="16"/>
      <c r="C705" s="17"/>
      <c r="D705" s="17"/>
      <c r="E705" s="17"/>
      <c r="F705" s="16"/>
      <c r="G705" s="16"/>
      <c r="H705" s="23"/>
      <c r="I705" s="28"/>
      <c r="J705" s="28">
        <f t="shared" si="17"/>
        <v>0</v>
      </c>
    </row>
    <row r="706" spans="1:10" ht="24.95" customHeight="1">
      <c r="A706" s="45" t="s">
        <v>245</v>
      </c>
      <c r="B706" s="10"/>
      <c r="C706" s="9" t="s">
        <v>86</v>
      </c>
      <c r="D706" s="10"/>
      <c r="E706" s="10"/>
      <c r="F706" s="10"/>
      <c r="G706" s="10"/>
      <c r="H706" s="23">
        <v>0</v>
      </c>
      <c r="I706" s="28"/>
      <c r="J706" s="28">
        <f>SUM(J707:J709)</f>
        <v>0</v>
      </c>
    </row>
    <row r="707" spans="1:10" s="2" customFormat="1">
      <c r="A707" s="11"/>
      <c r="B707" s="12"/>
      <c r="C707" s="13"/>
      <c r="D707" s="14"/>
      <c r="E707" s="14"/>
      <c r="F707" s="15"/>
      <c r="G707" s="15"/>
      <c r="H707" s="24"/>
      <c r="I707" s="28"/>
      <c r="J707" s="28">
        <f t="shared" ref="J707:J763" si="18">H707*I707</f>
        <v>0</v>
      </c>
    </row>
    <row r="708" spans="1:10" s="2" customFormat="1">
      <c r="A708" s="11"/>
      <c r="B708" s="12"/>
      <c r="C708" s="13"/>
      <c r="D708" s="14"/>
      <c r="E708" s="14"/>
      <c r="F708" s="15"/>
      <c r="G708" s="15"/>
      <c r="H708" s="24"/>
      <c r="I708" s="28"/>
      <c r="J708" s="28">
        <f t="shared" si="18"/>
        <v>0</v>
      </c>
    </row>
    <row r="709" spans="1:10" s="2" customFormat="1">
      <c r="A709" s="11"/>
      <c r="B709" s="12"/>
      <c r="C709" s="13"/>
      <c r="D709" s="14"/>
      <c r="E709" s="14"/>
      <c r="F709" s="15"/>
      <c r="G709" s="15"/>
      <c r="H709" s="24"/>
      <c r="I709" s="28"/>
      <c r="J709" s="28">
        <f t="shared" si="18"/>
        <v>0</v>
      </c>
    </row>
    <row r="710" spans="1:10" s="2" customFormat="1" ht="15.75">
      <c r="A710" s="32" t="s">
        <v>91</v>
      </c>
      <c r="B710" s="33"/>
      <c r="C710" s="34"/>
      <c r="D710" s="35"/>
      <c r="E710" s="35"/>
      <c r="F710" s="36"/>
      <c r="G710" s="36"/>
      <c r="H710" s="37"/>
      <c r="I710" s="38"/>
      <c r="J710" s="28"/>
    </row>
    <row r="711" spans="1:10" ht="24.95" customHeight="1">
      <c r="A711" s="41" t="s">
        <v>282</v>
      </c>
      <c r="B711" s="40"/>
      <c r="C711" s="42"/>
      <c r="D711" s="42"/>
      <c r="E711" s="42"/>
      <c r="F711" s="42"/>
      <c r="G711" s="42"/>
      <c r="H711" s="43"/>
      <c r="I711" s="44"/>
      <c r="J711" s="28"/>
    </row>
    <row r="712" spans="1:10" ht="24.95" customHeight="1">
      <c r="A712" s="45" t="s">
        <v>13</v>
      </c>
      <c r="B712" s="10"/>
      <c r="C712" s="9" t="s">
        <v>93</v>
      </c>
      <c r="D712" s="10"/>
      <c r="E712" s="10"/>
      <c r="F712" s="10"/>
      <c r="G712" s="10"/>
      <c r="H712" s="23">
        <v>0</v>
      </c>
      <c r="I712" s="28"/>
      <c r="J712" s="28">
        <f>SUM(J713:J715)</f>
        <v>0</v>
      </c>
    </row>
    <row r="713" spans="1:10" s="2" customFormat="1">
      <c r="A713" s="11"/>
      <c r="B713" s="12"/>
      <c r="C713" s="13"/>
      <c r="D713" s="14"/>
      <c r="E713" s="14"/>
      <c r="F713" s="15"/>
      <c r="G713" s="15"/>
      <c r="H713" s="24"/>
      <c r="I713" s="28"/>
      <c r="J713" s="28">
        <f t="shared" si="18"/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ht="24.95" customHeight="1">
      <c r="A716" s="45" t="s">
        <v>94</v>
      </c>
      <c r="B716" s="10"/>
      <c r="C716" s="9" t="s">
        <v>95</v>
      </c>
      <c r="D716" s="10"/>
      <c r="E716" s="10"/>
      <c r="F716" s="10"/>
      <c r="G716" s="10"/>
      <c r="H716" s="23">
        <v>0</v>
      </c>
      <c r="I716" s="28"/>
      <c r="J716" s="28">
        <f>SUM(J717:J719)</f>
        <v>401.45</v>
      </c>
    </row>
    <row r="717" spans="1:10" s="2" customFormat="1">
      <c r="A717" s="11"/>
      <c r="B717" s="12"/>
      <c r="C717" s="13" t="s">
        <v>2278</v>
      </c>
      <c r="D717" s="109" t="s">
        <v>2279</v>
      </c>
      <c r="E717" s="14" t="s">
        <v>17</v>
      </c>
      <c r="F717" s="15" t="s">
        <v>43</v>
      </c>
      <c r="G717" s="111" t="s">
        <v>19</v>
      </c>
      <c r="H717" s="24">
        <v>31</v>
      </c>
      <c r="I717" s="28">
        <v>12.95</v>
      </c>
      <c r="J717" s="28">
        <f t="shared" si="18"/>
        <v>401.45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28"/>
      <c r="J718" s="28">
        <f t="shared" si="18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ht="24.95" customHeight="1">
      <c r="A720" s="45" t="s">
        <v>96</v>
      </c>
      <c r="B720" s="10"/>
      <c r="C720" s="9" t="s">
        <v>97</v>
      </c>
      <c r="D720" s="10"/>
      <c r="E720" s="10"/>
      <c r="F720" s="10"/>
      <c r="G720" s="10"/>
      <c r="H720" s="23">
        <v>0</v>
      </c>
      <c r="I720" s="28"/>
      <c r="J720" s="28">
        <f>SUM(J721:J723)</f>
        <v>0</v>
      </c>
    </row>
    <row r="721" spans="1:10" s="2" customFormat="1">
      <c r="A721" s="11"/>
      <c r="B721" s="12"/>
      <c r="C721" s="13"/>
      <c r="D721" s="14"/>
      <c r="E721" s="14"/>
      <c r="F721" s="15"/>
      <c r="G721" s="15"/>
      <c r="H721" s="24"/>
      <c r="I721" s="28"/>
      <c r="J721" s="28">
        <f t="shared" si="18"/>
        <v>0</v>
      </c>
    </row>
    <row r="722" spans="1:10" s="2" customFormat="1">
      <c r="A722" s="11"/>
      <c r="B722" s="12"/>
      <c r="C722" s="13"/>
      <c r="D722" s="14"/>
      <c r="E722" s="14"/>
      <c r="F722" s="15"/>
      <c r="G722" s="15"/>
      <c r="H722" s="24"/>
      <c r="I722" s="28"/>
      <c r="J722" s="28">
        <f t="shared" si="18"/>
        <v>0</v>
      </c>
    </row>
    <row r="723" spans="1:10" s="2" customFormat="1">
      <c r="A723" s="11"/>
      <c r="B723" s="12"/>
      <c r="C723" s="13"/>
      <c r="D723" s="14"/>
      <c r="E723" s="14"/>
      <c r="F723" s="15"/>
      <c r="G723" s="15"/>
      <c r="H723" s="24"/>
      <c r="I723" s="28"/>
      <c r="J723" s="28">
        <f t="shared" si="18"/>
        <v>0</v>
      </c>
    </row>
    <row r="724" spans="1:10" ht="24.95" customHeight="1">
      <c r="A724" s="45" t="s">
        <v>104</v>
      </c>
      <c r="B724" s="10"/>
      <c r="C724" s="9" t="s">
        <v>28</v>
      </c>
      <c r="D724" s="10"/>
      <c r="E724" s="10"/>
      <c r="F724" s="10"/>
      <c r="G724" s="10"/>
      <c r="H724" s="23">
        <v>0</v>
      </c>
      <c r="I724" s="28"/>
      <c r="J724" s="28">
        <f>SUM(J725:J727)</f>
        <v>0</v>
      </c>
    </row>
    <row r="725" spans="1:10">
      <c r="A725" s="11"/>
      <c r="B725" s="16"/>
      <c r="C725" s="17"/>
      <c r="D725" s="17"/>
      <c r="E725" s="17"/>
      <c r="F725" s="16"/>
      <c r="G725" s="16"/>
      <c r="H725" s="23"/>
      <c r="I725" s="28"/>
      <c r="J725" s="28">
        <f t="shared" si="18"/>
        <v>0</v>
      </c>
    </row>
    <row r="726" spans="1:10">
      <c r="A726" s="11"/>
      <c r="B726" s="16"/>
      <c r="C726" s="17"/>
      <c r="D726" s="17"/>
      <c r="E726" s="17"/>
      <c r="F726" s="16"/>
      <c r="G726" s="16"/>
      <c r="H726" s="23"/>
      <c r="I726" s="28"/>
      <c r="J726" s="28">
        <f t="shared" si="18"/>
        <v>0</v>
      </c>
    </row>
    <row r="727" spans="1:10">
      <c r="A727" s="11"/>
      <c r="B727" s="16"/>
      <c r="C727" s="17"/>
      <c r="D727" s="17"/>
      <c r="E727" s="17"/>
      <c r="F727" s="16"/>
      <c r="G727" s="16"/>
      <c r="H727" s="23"/>
      <c r="I727" s="28"/>
      <c r="J727" s="28">
        <f t="shared" si="18"/>
        <v>0</v>
      </c>
    </row>
    <row r="728" spans="1:10" ht="24.95" customHeight="1">
      <c r="A728" s="45" t="s">
        <v>39</v>
      </c>
      <c r="B728" s="10"/>
      <c r="C728" s="9" t="s">
        <v>285</v>
      </c>
      <c r="D728" s="196"/>
      <c r="E728" s="10"/>
      <c r="F728" s="10"/>
      <c r="G728" s="10"/>
      <c r="H728" s="23">
        <v>0</v>
      </c>
      <c r="I728" s="28"/>
      <c r="J728" s="28">
        <f>SUM(J729:J731)</f>
        <v>383.78000000000003</v>
      </c>
    </row>
    <row r="729" spans="1:10" s="2" customFormat="1">
      <c r="A729" s="11"/>
      <c r="B729" s="12"/>
      <c r="C729" s="438" t="s">
        <v>2164</v>
      </c>
      <c r="D729" s="437" t="s">
        <v>287</v>
      </c>
      <c r="E729" s="292" t="s">
        <v>17</v>
      </c>
      <c r="F729" s="15" t="s">
        <v>43</v>
      </c>
      <c r="G729" s="15" t="s">
        <v>19</v>
      </c>
      <c r="H729" s="24">
        <v>31</v>
      </c>
      <c r="I729" s="28">
        <v>12.38</v>
      </c>
      <c r="J729" s="28">
        <f t="shared" si="18"/>
        <v>383.78000000000003</v>
      </c>
    </row>
    <row r="730" spans="1:10" s="2" customFormat="1">
      <c r="A730" s="11"/>
      <c r="B730" s="12"/>
      <c r="C730" s="13"/>
      <c r="D730" s="192"/>
      <c r="E730" s="14"/>
      <c r="F730" s="15"/>
      <c r="G730" s="15"/>
      <c r="H730" s="24"/>
      <c r="I730" s="28"/>
      <c r="J730" s="28">
        <f t="shared" si="18"/>
        <v>0</v>
      </c>
    </row>
    <row r="731" spans="1:10" s="2" customFormat="1">
      <c r="A731" s="11"/>
      <c r="B731" s="12"/>
      <c r="C731" s="13"/>
      <c r="D731" s="14"/>
      <c r="E731" s="14"/>
      <c r="F731" s="15"/>
      <c r="G731" s="15"/>
      <c r="H731" s="24"/>
      <c r="I731" s="28"/>
      <c r="J731" s="28">
        <f t="shared" si="18"/>
        <v>0</v>
      </c>
    </row>
    <row r="732" spans="1:10" ht="24.95" customHeight="1">
      <c r="A732" s="45" t="s">
        <v>41</v>
      </c>
      <c r="B732" s="10"/>
      <c r="C732" s="9" t="s">
        <v>290</v>
      </c>
      <c r="D732" s="10"/>
      <c r="E732" s="10"/>
      <c r="F732" s="10"/>
      <c r="G732" s="10"/>
      <c r="H732" s="23">
        <v>0</v>
      </c>
      <c r="I732" s="28"/>
      <c r="J732" s="28">
        <f>SUM(J733:J735)</f>
        <v>0</v>
      </c>
    </row>
    <row r="733" spans="1:10">
      <c r="A733" s="11"/>
      <c r="B733" s="16"/>
      <c r="C733" s="17"/>
      <c r="D733" s="17"/>
      <c r="E733" s="17"/>
      <c r="F733" s="16"/>
      <c r="G733" s="16"/>
      <c r="H733" s="23"/>
      <c r="I733" s="28"/>
      <c r="J733" s="28">
        <f t="shared" si="18"/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 s="2" customFormat="1">
      <c r="A735" s="11"/>
      <c r="B735" s="12"/>
      <c r="C735" s="13"/>
      <c r="D735" s="14"/>
      <c r="E735" s="14"/>
      <c r="F735" s="15"/>
      <c r="G735" s="15"/>
      <c r="H735" s="24"/>
      <c r="I735" s="28"/>
      <c r="J735" s="28">
        <f t="shared" si="18"/>
        <v>0</v>
      </c>
    </row>
    <row r="736" spans="1:10" ht="24.95" customHeight="1">
      <c r="A736" s="45" t="s">
        <v>43</v>
      </c>
      <c r="B736" s="10"/>
      <c r="C736" s="9" t="s">
        <v>291</v>
      </c>
      <c r="D736" s="10"/>
      <c r="E736" s="10"/>
      <c r="F736" s="10"/>
      <c r="G736" s="10"/>
      <c r="H736" s="23">
        <v>0</v>
      </c>
      <c r="I736" s="28"/>
      <c r="J736" s="28">
        <f>SUM(J737:J739)</f>
        <v>0</v>
      </c>
    </row>
    <row r="737" spans="1:10">
      <c r="A737" s="11"/>
      <c r="B737" s="16"/>
      <c r="C737" s="17"/>
      <c r="D737" s="17"/>
      <c r="E737" s="17"/>
      <c r="F737" s="16"/>
      <c r="G737" s="16"/>
      <c r="H737" s="23"/>
      <c r="I737" s="28"/>
      <c r="J737" s="28">
        <f t="shared" si="18"/>
        <v>0</v>
      </c>
    </row>
    <row r="738" spans="1:10">
      <c r="A738" s="11"/>
      <c r="B738" s="16"/>
      <c r="C738" s="17"/>
      <c r="D738" s="17"/>
      <c r="E738" s="17"/>
      <c r="F738" s="16"/>
      <c r="G738" s="16"/>
      <c r="H738" s="23"/>
      <c r="I738" s="28"/>
      <c r="J738" s="28">
        <f t="shared" si="18"/>
        <v>0</v>
      </c>
    </row>
    <row r="739" spans="1:10">
      <c r="A739" s="11"/>
      <c r="B739" s="16"/>
      <c r="C739" s="17"/>
      <c r="D739" s="17"/>
      <c r="E739" s="17"/>
      <c r="F739" s="16"/>
      <c r="G739" s="16"/>
      <c r="H739" s="23"/>
      <c r="I739" s="28"/>
      <c r="J739" s="28">
        <f t="shared" si="18"/>
        <v>0</v>
      </c>
    </row>
    <row r="740" spans="1:10" ht="24.95" customHeight="1">
      <c r="A740" s="45" t="s">
        <v>49</v>
      </c>
      <c r="B740" s="10"/>
      <c r="C740" s="9" t="s">
        <v>294</v>
      </c>
      <c r="D740" s="10"/>
      <c r="E740" s="10"/>
      <c r="F740" s="10"/>
      <c r="G740" s="10"/>
      <c r="H740" s="23">
        <v>0</v>
      </c>
      <c r="I740" s="28"/>
      <c r="J740" s="28">
        <f>SUM(J741:J743)</f>
        <v>99.04</v>
      </c>
    </row>
    <row r="741" spans="1:10" s="2" customFormat="1" ht="22.5">
      <c r="A741" s="11"/>
      <c r="B741" s="12"/>
      <c r="C741" s="13" t="s">
        <v>2280</v>
      </c>
      <c r="D741" s="14" t="s">
        <v>2058</v>
      </c>
      <c r="E741" s="14" t="s">
        <v>17</v>
      </c>
      <c r="F741" s="15" t="s">
        <v>43</v>
      </c>
      <c r="G741" s="15" t="s">
        <v>33</v>
      </c>
      <c r="H741" s="24">
        <v>8</v>
      </c>
      <c r="I741" s="28">
        <v>12.38</v>
      </c>
      <c r="J741" s="28">
        <f t="shared" si="18"/>
        <v>99.04</v>
      </c>
    </row>
    <row r="742" spans="1:10" s="2" customFormat="1">
      <c r="A742" s="11"/>
      <c r="B742" s="12"/>
      <c r="C742" s="13"/>
      <c r="D742" s="14"/>
      <c r="E742" s="14"/>
      <c r="F742" s="15"/>
      <c r="G742" s="15"/>
      <c r="H742" s="24"/>
      <c r="I742" s="28"/>
      <c r="J742" s="28">
        <f t="shared" si="18"/>
        <v>0</v>
      </c>
    </row>
    <row r="743" spans="1:10" s="2" customFormat="1">
      <c r="A743" s="11"/>
      <c r="B743" s="12"/>
      <c r="C743" s="13"/>
      <c r="D743" s="14"/>
      <c r="E743" s="14"/>
      <c r="F743" s="15"/>
      <c r="G743" s="15"/>
      <c r="H743" s="24"/>
      <c r="I743" s="28"/>
      <c r="J743" s="28">
        <f t="shared" si="18"/>
        <v>0</v>
      </c>
    </row>
    <row r="744" spans="1:10" ht="24.95" customHeight="1">
      <c r="A744" s="45" t="s">
        <v>51</v>
      </c>
      <c r="B744" s="10"/>
      <c r="C744" s="9" t="s">
        <v>295</v>
      </c>
      <c r="D744" s="10"/>
      <c r="E744" s="10"/>
      <c r="F744" s="10"/>
      <c r="G744" s="10"/>
      <c r="H744" s="23">
        <v>0</v>
      </c>
      <c r="I744" s="28"/>
      <c r="J744" s="28">
        <f>SUM(J745:J747)</f>
        <v>0</v>
      </c>
    </row>
    <row r="745" spans="1:10">
      <c r="A745" s="11"/>
      <c r="B745" s="16"/>
      <c r="C745" s="17"/>
      <c r="D745" s="17"/>
      <c r="E745" s="17"/>
      <c r="F745" s="16"/>
      <c r="G745" s="16"/>
      <c r="H745" s="23"/>
      <c r="I745" s="28"/>
      <c r="J745" s="28">
        <f t="shared" si="18"/>
        <v>0</v>
      </c>
    </row>
    <row r="746" spans="1:10">
      <c r="A746" s="11"/>
      <c r="B746" s="16"/>
      <c r="C746" s="17"/>
      <c r="D746" s="17"/>
      <c r="E746" s="17"/>
      <c r="F746" s="16"/>
      <c r="G746" s="16"/>
      <c r="H746" s="23"/>
      <c r="I746" s="28"/>
      <c r="J746" s="28">
        <f t="shared" si="18"/>
        <v>0</v>
      </c>
    </row>
    <row r="747" spans="1:10">
      <c r="A747" s="11"/>
      <c r="B747" s="16"/>
      <c r="C747" s="17"/>
      <c r="D747" s="17"/>
      <c r="E747" s="17"/>
      <c r="F747" s="16"/>
      <c r="G747" s="16"/>
      <c r="H747" s="23"/>
      <c r="I747" s="28"/>
      <c r="J747" s="28">
        <f t="shared" si="18"/>
        <v>0</v>
      </c>
    </row>
    <row r="748" spans="1:10" ht="24.95" customHeight="1">
      <c r="A748" s="45" t="s">
        <v>55</v>
      </c>
      <c r="B748" s="10"/>
      <c r="C748" s="9" t="s">
        <v>296</v>
      </c>
      <c r="D748" s="10"/>
      <c r="E748" s="10"/>
      <c r="F748" s="10"/>
      <c r="G748" s="10"/>
      <c r="H748" s="23">
        <v>0</v>
      </c>
      <c r="I748" s="28"/>
      <c r="J748" s="28">
        <f>SUM(J749:J751)</f>
        <v>0</v>
      </c>
    </row>
    <row r="749" spans="1:10" s="2" customFormat="1">
      <c r="A749" s="11"/>
      <c r="B749" s="12"/>
      <c r="C749" s="13"/>
      <c r="D749" s="14"/>
      <c r="E749" s="14"/>
      <c r="F749" s="15"/>
      <c r="G749" s="15"/>
      <c r="H749" s="24"/>
      <c r="I749" s="28"/>
      <c r="J749" s="28">
        <f t="shared" si="18"/>
        <v>0</v>
      </c>
    </row>
    <row r="750" spans="1:10" s="2" customFormat="1">
      <c r="A750" s="11"/>
      <c r="B750" s="12"/>
      <c r="C750" s="13"/>
      <c r="D750" s="14"/>
      <c r="E750" s="14"/>
      <c r="F750" s="15"/>
      <c r="G750" s="15"/>
      <c r="H750" s="24"/>
      <c r="I750" s="28"/>
      <c r="J750" s="28"/>
    </row>
    <row r="751" spans="1:10" s="2" customFormat="1">
      <c r="A751" s="11"/>
      <c r="B751" s="12"/>
      <c r="C751" s="13"/>
      <c r="D751" s="14"/>
      <c r="E751" s="14"/>
      <c r="F751" s="15"/>
      <c r="G751" s="15"/>
      <c r="H751" s="24"/>
      <c r="I751" s="28"/>
      <c r="J751" s="28">
        <f t="shared" si="18"/>
        <v>0</v>
      </c>
    </row>
    <row r="752" spans="1:10" ht="24.95" customHeight="1">
      <c r="A752" s="45" t="s">
        <v>57</v>
      </c>
      <c r="B752" s="10"/>
      <c r="C752" s="9" t="s">
        <v>297</v>
      </c>
      <c r="D752" s="10"/>
      <c r="E752" s="10"/>
      <c r="F752" s="10"/>
      <c r="G752" s="10"/>
      <c r="H752" s="23">
        <v>0</v>
      </c>
      <c r="I752" s="28"/>
      <c r="J752" s="28">
        <f>SUM(J753:J755)</f>
        <v>0</v>
      </c>
    </row>
    <row r="753" spans="1:10">
      <c r="A753" s="11"/>
      <c r="B753" s="16"/>
      <c r="C753" s="17"/>
      <c r="D753" s="17"/>
      <c r="E753" s="17"/>
      <c r="F753" s="16"/>
      <c r="G753" s="16"/>
      <c r="H753" s="23"/>
      <c r="I753" s="28"/>
      <c r="J753" s="28">
        <f t="shared" si="18"/>
        <v>0</v>
      </c>
    </row>
    <row r="754" spans="1:10">
      <c r="A754" s="11"/>
      <c r="B754" s="16"/>
      <c r="C754" s="17"/>
      <c r="D754" s="17"/>
      <c r="E754" s="17"/>
      <c r="F754" s="16"/>
      <c r="G754" s="16"/>
      <c r="H754" s="23"/>
      <c r="I754" s="28"/>
      <c r="J754" s="28"/>
    </row>
    <row r="755" spans="1:10">
      <c r="A755" s="11"/>
      <c r="B755" s="16"/>
      <c r="C755" s="17"/>
      <c r="D755" s="17"/>
      <c r="E755" s="17"/>
      <c r="F755" s="16"/>
      <c r="G755" s="16"/>
      <c r="H755" s="23"/>
      <c r="I755" s="28"/>
      <c r="J755" s="28">
        <f t="shared" si="18"/>
        <v>0</v>
      </c>
    </row>
    <row r="756" spans="1:10" ht="24.95" customHeight="1">
      <c r="A756" s="45" t="s">
        <v>59</v>
      </c>
      <c r="B756" s="10"/>
      <c r="C756" s="9" t="s">
        <v>44</v>
      </c>
      <c r="D756" s="10"/>
      <c r="E756" s="10"/>
      <c r="F756" s="10"/>
      <c r="G756" s="10"/>
      <c r="H756" s="23">
        <v>0</v>
      </c>
      <c r="I756" s="28"/>
      <c r="J756" s="28">
        <f>SUM(J757:J759)</f>
        <v>324.88</v>
      </c>
    </row>
    <row r="757" spans="1:10" s="2" customFormat="1">
      <c r="A757" s="11"/>
      <c r="B757" s="12"/>
      <c r="C757" s="13" t="s">
        <v>2281</v>
      </c>
      <c r="D757" s="109" t="s">
        <v>2282</v>
      </c>
      <c r="E757" s="109" t="s">
        <v>2283</v>
      </c>
      <c r="F757" s="15" t="s">
        <v>43</v>
      </c>
      <c r="G757" s="15" t="s">
        <v>19</v>
      </c>
      <c r="H757" s="24">
        <v>31</v>
      </c>
      <c r="I757" s="28">
        <v>10.48</v>
      </c>
      <c r="J757" s="28">
        <f t="shared" si="18"/>
        <v>324.88</v>
      </c>
    </row>
    <row r="758" spans="1:10" s="2" customFormat="1">
      <c r="A758" s="11"/>
      <c r="B758" s="12"/>
      <c r="C758" s="13"/>
      <c r="D758" s="14"/>
      <c r="E758" s="14"/>
      <c r="F758" s="15"/>
      <c r="G758" s="15"/>
      <c r="H758" s="24"/>
      <c r="I758" s="28"/>
      <c r="J758" s="28">
        <f t="shared" si="18"/>
        <v>0</v>
      </c>
    </row>
    <row r="759" spans="1:10" s="2" customFormat="1">
      <c r="A759" s="11"/>
      <c r="B759" s="12"/>
      <c r="C759" s="13"/>
      <c r="D759" s="14"/>
      <c r="E759" s="14"/>
      <c r="F759" s="15"/>
      <c r="G759" s="15"/>
      <c r="H759" s="24"/>
      <c r="I759" s="28"/>
      <c r="J759" s="28">
        <f t="shared" si="18"/>
        <v>0</v>
      </c>
    </row>
    <row r="760" spans="1:10" ht="24.95" customHeight="1">
      <c r="A760" s="45" t="s">
        <v>64</v>
      </c>
      <c r="B760" s="10"/>
      <c r="C760" s="9" t="s">
        <v>50</v>
      </c>
      <c r="D760" s="10"/>
      <c r="E760" s="10"/>
      <c r="F760" s="10"/>
      <c r="G760" s="10"/>
      <c r="H760" s="23">
        <v>0</v>
      </c>
      <c r="I760" s="28"/>
      <c r="J760" s="28">
        <f>SUM(J761:J763)</f>
        <v>0</v>
      </c>
    </row>
    <row r="761" spans="1:10">
      <c r="A761" s="11"/>
      <c r="B761" s="16"/>
      <c r="C761" s="17"/>
      <c r="D761" s="17"/>
      <c r="E761" s="17"/>
      <c r="F761" s="16"/>
      <c r="G761" s="16"/>
      <c r="H761" s="23"/>
      <c r="I761" s="28"/>
      <c r="J761" s="28">
        <f t="shared" si="18"/>
        <v>0</v>
      </c>
    </row>
    <row r="762" spans="1:10">
      <c r="A762" s="11"/>
      <c r="B762" s="16"/>
      <c r="C762" s="17"/>
      <c r="D762" s="17"/>
      <c r="E762" s="17"/>
      <c r="F762" s="16"/>
      <c r="G762" s="16"/>
      <c r="H762" s="23"/>
      <c r="I762" s="28"/>
      <c r="J762" s="28"/>
    </row>
    <row r="763" spans="1:10">
      <c r="A763" s="11"/>
      <c r="B763" s="16"/>
      <c r="C763" s="17"/>
      <c r="D763" s="17"/>
      <c r="E763" s="17"/>
      <c r="F763" s="16"/>
      <c r="G763" s="16"/>
      <c r="H763" s="23"/>
      <c r="I763" s="28"/>
      <c r="J763" s="28">
        <f t="shared" si="18"/>
        <v>0</v>
      </c>
    </row>
    <row r="764" spans="1:10" ht="24.6" customHeight="1">
      <c r="A764" s="45" t="s">
        <v>69</v>
      </c>
      <c r="B764" s="10"/>
      <c r="C764" s="9" t="s">
        <v>298</v>
      </c>
      <c r="D764" s="10"/>
      <c r="E764" s="10"/>
      <c r="F764" s="10"/>
      <c r="G764" s="10"/>
      <c r="H764" s="23">
        <v>0</v>
      </c>
      <c r="I764" s="28"/>
      <c r="J764" s="28">
        <f>SUM(J765:J767)</f>
        <v>401.45</v>
      </c>
    </row>
    <row r="765" spans="1:10" s="2" customFormat="1">
      <c r="A765" s="11"/>
      <c r="B765" s="12"/>
      <c r="C765" s="109" t="s">
        <v>2284</v>
      </c>
      <c r="D765" s="109" t="s">
        <v>2285</v>
      </c>
      <c r="E765" s="14" t="s">
        <v>17</v>
      </c>
      <c r="F765" s="15" t="s">
        <v>43</v>
      </c>
      <c r="G765" s="15" t="s">
        <v>19</v>
      </c>
      <c r="H765" s="24">
        <v>31</v>
      </c>
      <c r="I765" s="28">
        <v>12.95</v>
      </c>
      <c r="J765" s="28">
        <f t="shared" ref="J765:J815" si="19">H765*I765</f>
        <v>401.45</v>
      </c>
    </row>
    <row r="766" spans="1:10" s="2" customFormat="1">
      <c r="A766" s="11"/>
      <c r="B766" s="12"/>
      <c r="C766" s="13"/>
      <c r="D766" s="14"/>
      <c r="E766" s="14"/>
      <c r="F766" s="15"/>
      <c r="G766" s="15"/>
      <c r="H766" s="24"/>
      <c r="I766" s="28"/>
      <c r="J766" s="28">
        <f t="shared" si="19"/>
        <v>0</v>
      </c>
    </row>
    <row r="767" spans="1:10" s="2" customFormat="1">
      <c r="A767" s="11"/>
      <c r="B767" s="12"/>
      <c r="C767" s="13"/>
      <c r="D767" s="14"/>
      <c r="E767" s="14"/>
      <c r="F767" s="15"/>
      <c r="G767" s="15"/>
      <c r="H767" s="24"/>
      <c r="I767" s="28"/>
      <c r="J767" s="28">
        <f t="shared" si="19"/>
        <v>0</v>
      </c>
    </row>
    <row r="768" spans="1:10" ht="24.95" customHeight="1">
      <c r="A768" s="45" t="s">
        <v>71</v>
      </c>
      <c r="B768" s="10"/>
      <c r="C768" s="9" t="s">
        <v>302</v>
      </c>
      <c r="D768" s="10"/>
      <c r="E768" s="10"/>
      <c r="F768" s="10"/>
      <c r="G768" s="10"/>
      <c r="H768" s="23">
        <v>0</v>
      </c>
      <c r="I768" s="28"/>
      <c r="J768" s="28">
        <f>SUM(J769:J771)</f>
        <v>0</v>
      </c>
    </row>
    <row r="769" spans="1:10">
      <c r="A769" s="11"/>
      <c r="B769" s="16"/>
      <c r="C769" s="17"/>
      <c r="D769" s="17"/>
      <c r="E769" s="17"/>
      <c r="F769" s="16"/>
      <c r="G769" s="16"/>
      <c r="H769" s="23"/>
      <c r="I769" s="28"/>
      <c r="J769" s="28">
        <f t="shared" si="19"/>
        <v>0</v>
      </c>
    </row>
    <row r="770" spans="1:10">
      <c r="A770" s="11"/>
      <c r="B770" s="16"/>
      <c r="C770" s="17"/>
      <c r="D770" s="17"/>
      <c r="E770" s="17"/>
      <c r="F770" s="16"/>
      <c r="G770" s="16"/>
      <c r="H770" s="23"/>
      <c r="I770" s="28"/>
      <c r="J770" s="28"/>
    </row>
    <row r="771" spans="1:10">
      <c r="A771" s="11"/>
      <c r="B771" s="16"/>
      <c r="C771" s="17"/>
      <c r="D771" s="17"/>
      <c r="E771" s="17"/>
      <c r="F771" s="16"/>
      <c r="G771" s="16"/>
      <c r="H771" s="23"/>
      <c r="I771" s="28"/>
      <c r="J771" s="28">
        <f t="shared" si="19"/>
        <v>0</v>
      </c>
    </row>
    <row r="772" spans="1:10" ht="24.95" customHeight="1">
      <c r="A772" s="45" t="s">
        <v>73</v>
      </c>
      <c r="B772" s="10"/>
      <c r="C772" s="9" t="s">
        <v>304</v>
      </c>
      <c r="D772" s="10"/>
      <c r="E772" s="10"/>
      <c r="F772" s="10"/>
      <c r="G772" s="10"/>
      <c r="H772" s="23">
        <v>0</v>
      </c>
      <c r="I772" s="28"/>
      <c r="J772" s="28">
        <f>SUM(J773:J775)</f>
        <v>775</v>
      </c>
    </row>
    <row r="773" spans="1:10" s="2" customFormat="1" ht="22.5">
      <c r="A773" s="11"/>
      <c r="B773" s="12"/>
      <c r="C773" s="13" t="s">
        <v>2286</v>
      </c>
      <c r="D773" s="14" t="s">
        <v>1125</v>
      </c>
      <c r="E773" s="14" t="s">
        <v>907</v>
      </c>
      <c r="F773" s="15" t="s">
        <v>43</v>
      </c>
      <c r="G773" s="15" t="s">
        <v>33</v>
      </c>
      <c r="H773" s="24">
        <v>31</v>
      </c>
      <c r="I773" s="28">
        <v>25</v>
      </c>
      <c r="J773" s="28">
        <f t="shared" si="19"/>
        <v>775</v>
      </c>
    </row>
    <row r="774" spans="1:10" s="2" customFormat="1">
      <c r="A774" s="11"/>
      <c r="B774" s="12"/>
      <c r="C774" s="13"/>
      <c r="D774" s="14"/>
      <c r="E774" s="14"/>
      <c r="F774" s="15"/>
      <c r="G774" s="15"/>
      <c r="H774" s="24"/>
      <c r="I774" s="28"/>
      <c r="J774" s="28">
        <f t="shared" si="19"/>
        <v>0</v>
      </c>
    </row>
    <row r="775" spans="1:10" s="2" customFormat="1" ht="10.9" customHeight="1">
      <c r="A775" s="11"/>
      <c r="B775" s="12"/>
      <c r="C775" s="13"/>
      <c r="D775" s="14"/>
      <c r="E775" s="14"/>
      <c r="F775" s="15"/>
      <c r="G775" s="15"/>
      <c r="H775" s="24"/>
      <c r="I775" s="28"/>
      <c r="J775" s="28">
        <f t="shared" si="19"/>
        <v>0</v>
      </c>
    </row>
    <row r="776" spans="1:10" ht="24.95" customHeight="1">
      <c r="A776" s="45" t="s">
        <v>75</v>
      </c>
      <c r="B776" s="10"/>
      <c r="C776" s="9" t="s">
        <v>308</v>
      </c>
      <c r="D776" s="10"/>
      <c r="E776" s="10"/>
      <c r="F776" s="10"/>
      <c r="G776" s="10"/>
      <c r="H776" s="23">
        <v>0</v>
      </c>
      <c r="I776" s="28"/>
      <c r="J776" s="28">
        <f>SUM(J777:J779)</f>
        <v>0</v>
      </c>
    </row>
    <row r="777" spans="1:10">
      <c r="A777" s="11"/>
      <c r="B777" s="16"/>
      <c r="C777" s="17"/>
      <c r="D777" s="17"/>
      <c r="E777" s="17"/>
      <c r="F777" s="16"/>
      <c r="G777" s="16"/>
      <c r="H777" s="23"/>
      <c r="I777" s="28"/>
      <c r="J777" s="28">
        <f t="shared" si="19"/>
        <v>0</v>
      </c>
    </row>
    <row r="778" spans="1:10">
      <c r="A778" s="11"/>
      <c r="B778" s="16"/>
      <c r="C778" s="17"/>
      <c r="D778" s="17"/>
      <c r="E778" s="17"/>
      <c r="F778" s="16"/>
      <c r="G778" s="16"/>
      <c r="H778" s="23"/>
      <c r="I778" s="28"/>
      <c r="J778" s="28"/>
    </row>
    <row r="779" spans="1:10">
      <c r="A779" s="11"/>
      <c r="B779" s="16"/>
      <c r="C779" s="17"/>
      <c r="D779" s="17"/>
      <c r="E779" s="17"/>
      <c r="F779" s="16"/>
      <c r="G779" s="16"/>
      <c r="H779" s="23"/>
      <c r="I779" s="28"/>
      <c r="J779" s="28">
        <f t="shared" si="19"/>
        <v>0</v>
      </c>
    </row>
    <row r="780" spans="1:10" ht="24.95" customHeight="1">
      <c r="A780" s="45" t="s">
        <v>77</v>
      </c>
      <c r="B780" s="10"/>
      <c r="C780" s="9" t="s">
        <v>309</v>
      </c>
      <c r="D780" s="10"/>
      <c r="E780" s="10"/>
      <c r="F780" s="10"/>
      <c r="G780" s="10"/>
      <c r="H780" s="23">
        <v>0</v>
      </c>
      <c r="I780" s="28"/>
      <c r="J780" s="28">
        <f>SUM(J781:J783)</f>
        <v>401.45</v>
      </c>
    </row>
    <row r="781" spans="1:10" s="2" customFormat="1">
      <c r="A781" s="11"/>
      <c r="B781" s="12"/>
      <c r="C781" s="109" t="s">
        <v>2287</v>
      </c>
      <c r="D781" s="109" t="s">
        <v>311</v>
      </c>
      <c r="E781" s="14" t="s">
        <v>17</v>
      </c>
      <c r="F781" s="15" t="s">
        <v>43</v>
      </c>
      <c r="G781" s="15" t="s">
        <v>19</v>
      </c>
      <c r="H781" s="24">
        <v>31</v>
      </c>
      <c r="I781" s="28">
        <v>12.95</v>
      </c>
      <c r="J781" s="28">
        <f t="shared" si="19"/>
        <v>401.45</v>
      </c>
    </row>
    <row r="782" spans="1:10" s="2" customFormat="1">
      <c r="A782" s="11"/>
      <c r="B782" s="12"/>
      <c r="C782" s="13"/>
      <c r="D782" s="14"/>
      <c r="E782" s="14"/>
      <c r="F782" s="15"/>
      <c r="G782" s="15"/>
      <c r="H782" s="24"/>
      <c r="I782" s="28"/>
      <c r="J782" s="28">
        <f t="shared" si="19"/>
        <v>0</v>
      </c>
    </row>
    <row r="783" spans="1:10" s="2" customFormat="1">
      <c r="A783" s="11"/>
      <c r="B783" s="12"/>
      <c r="C783" s="13"/>
      <c r="D783" s="14"/>
      <c r="E783" s="14"/>
      <c r="F783" s="15"/>
      <c r="G783" s="15"/>
      <c r="H783" s="24"/>
      <c r="I783" s="28"/>
      <c r="J783" s="28">
        <f t="shared" si="19"/>
        <v>0</v>
      </c>
    </row>
    <row r="784" spans="1:10" ht="24.95" customHeight="1">
      <c r="A784" s="45" t="s">
        <v>79</v>
      </c>
      <c r="B784" s="10"/>
      <c r="C784" s="9" t="s">
        <v>312</v>
      </c>
      <c r="D784" s="10"/>
      <c r="E784" s="10"/>
      <c r="F784" s="10"/>
      <c r="G784" s="10"/>
      <c r="H784" s="23">
        <v>0</v>
      </c>
      <c r="I784" s="28"/>
      <c r="J784" s="28">
        <f>SUM(J785:J787)</f>
        <v>0</v>
      </c>
    </row>
    <row r="785" spans="1:10">
      <c r="A785" s="11"/>
      <c r="B785" s="16"/>
      <c r="C785" s="17"/>
      <c r="D785" s="17"/>
      <c r="E785" s="17"/>
      <c r="F785" s="16"/>
      <c r="G785" s="16"/>
      <c r="H785" s="23"/>
      <c r="I785" s="28"/>
      <c r="J785" s="28">
        <f t="shared" si="19"/>
        <v>0</v>
      </c>
    </row>
    <row r="786" spans="1:10">
      <c r="A786" s="11"/>
      <c r="B786" s="16"/>
      <c r="C786" s="17"/>
      <c r="D786" s="17"/>
      <c r="E786" s="17"/>
      <c r="F786" s="16"/>
      <c r="G786" s="16"/>
      <c r="H786" s="23"/>
      <c r="I786" s="28"/>
      <c r="J786" s="28"/>
    </row>
    <row r="787" spans="1:10">
      <c r="A787" s="11"/>
      <c r="B787" s="16"/>
      <c r="C787" s="17"/>
      <c r="D787" s="17"/>
      <c r="E787" s="17"/>
      <c r="F787" s="16"/>
      <c r="G787" s="16"/>
      <c r="H787" s="23"/>
      <c r="I787" s="28"/>
      <c r="J787" s="28">
        <f t="shared" si="19"/>
        <v>0</v>
      </c>
    </row>
    <row r="788" spans="1:10" ht="24.95" customHeight="1">
      <c r="A788" s="45" t="s">
        <v>81</v>
      </c>
      <c r="B788" s="10"/>
      <c r="C788" s="9" t="s">
        <v>212</v>
      </c>
      <c r="D788" s="10"/>
      <c r="E788" s="10"/>
      <c r="F788" s="10"/>
      <c r="G788" s="10"/>
      <c r="H788" s="23">
        <v>0</v>
      </c>
      <c r="I788" s="28"/>
      <c r="J788" s="28">
        <f>SUM(J789:J791)</f>
        <v>401.45</v>
      </c>
    </row>
    <row r="789" spans="1:10" s="2" customFormat="1">
      <c r="A789" s="11"/>
      <c r="B789" s="12"/>
      <c r="C789" s="109" t="s">
        <v>1129</v>
      </c>
      <c r="D789" s="14" t="s">
        <v>1026</v>
      </c>
      <c r="E789" s="14" t="s">
        <v>17</v>
      </c>
      <c r="F789" s="15" t="s">
        <v>43</v>
      </c>
      <c r="G789" s="15" t="s">
        <v>19</v>
      </c>
      <c r="H789" s="24">
        <v>31</v>
      </c>
      <c r="I789" s="28">
        <v>12.95</v>
      </c>
      <c r="J789" s="28">
        <f t="shared" si="19"/>
        <v>401.45</v>
      </c>
    </row>
    <row r="790" spans="1:10" s="2" customFormat="1">
      <c r="A790" s="11"/>
      <c r="B790" s="12"/>
      <c r="C790" s="13"/>
      <c r="D790" s="14"/>
      <c r="E790" s="14"/>
      <c r="F790" s="15"/>
      <c r="G790" s="15"/>
      <c r="H790" s="24"/>
      <c r="I790" s="28"/>
      <c r="J790" s="28">
        <f t="shared" si="19"/>
        <v>0</v>
      </c>
    </row>
    <row r="791" spans="1:10" s="2" customFormat="1">
      <c r="A791" s="11"/>
      <c r="B791" s="12"/>
      <c r="C791" s="13"/>
      <c r="D791" s="14"/>
      <c r="E791" s="14"/>
      <c r="F791" s="15"/>
      <c r="G791" s="15"/>
      <c r="H791" s="24"/>
      <c r="I791" s="28"/>
      <c r="J791" s="28">
        <f t="shared" si="19"/>
        <v>0</v>
      </c>
    </row>
    <row r="792" spans="1:10" ht="24.95" customHeight="1">
      <c r="A792" s="45" t="s">
        <v>83</v>
      </c>
      <c r="B792" s="10"/>
      <c r="C792" s="9" t="s">
        <v>219</v>
      </c>
      <c r="D792" s="10"/>
      <c r="E792" s="10"/>
      <c r="F792" s="10"/>
      <c r="G792" s="10"/>
      <c r="H792" s="23">
        <v>0</v>
      </c>
      <c r="I792" s="28"/>
      <c r="J792" s="28">
        <f>SUM(J793:J795)</f>
        <v>0</v>
      </c>
    </row>
    <row r="793" spans="1:10">
      <c r="A793" s="11"/>
      <c r="B793" s="16"/>
      <c r="C793" s="17"/>
      <c r="D793" s="17"/>
      <c r="E793" s="17"/>
      <c r="F793" s="16"/>
      <c r="G793" s="16"/>
      <c r="H793" s="23"/>
      <c r="I793" s="28"/>
      <c r="J793" s="28">
        <f t="shared" si="19"/>
        <v>0</v>
      </c>
    </row>
    <row r="794" spans="1:10">
      <c r="A794" s="11"/>
      <c r="B794" s="16"/>
      <c r="C794" s="17"/>
      <c r="D794" s="17"/>
      <c r="E794" s="17"/>
      <c r="F794" s="16"/>
      <c r="G794" s="16"/>
      <c r="H794" s="23"/>
      <c r="I794" s="28"/>
      <c r="J794" s="28"/>
    </row>
    <row r="795" spans="1:10">
      <c r="A795" s="11"/>
      <c r="B795" s="16"/>
      <c r="C795" s="17"/>
      <c r="D795" s="17"/>
      <c r="E795" s="17"/>
      <c r="F795" s="16"/>
      <c r="G795" s="16"/>
      <c r="H795" s="23"/>
      <c r="I795" s="28"/>
      <c r="J795" s="28">
        <f t="shared" si="19"/>
        <v>0</v>
      </c>
    </row>
    <row r="796" spans="1:10" ht="24.95" customHeight="1">
      <c r="A796" s="45" t="s">
        <v>85</v>
      </c>
      <c r="B796" s="10"/>
      <c r="C796" s="9" t="s">
        <v>220</v>
      </c>
      <c r="D796" s="10"/>
      <c r="E796" s="10"/>
      <c r="F796" s="10"/>
      <c r="G796" s="10"/>
      <c r="H796" s="23">
        <v>0</v>
      </c>
      <c r="I796" s="28"/>
      <c r="J796" s="28">
        <f>SUM(J797:J799)</f>
        <v>354.33</v>
      </c>
    </row>
    <row r="797" spans="1:10" s="2" customFormat="1" ht="22.5">
      <c r="A797" s="11"/>
      <c r="B797" s="12"/>
      <c r="C797" s="13" t="s">
        <v>2288</v>
      </c>
      <c r="D797" s="14" t="s">
        <v>318</v>
      </c>
      <c r="E797" s="14" t="s">
        <v>17</v>
      </c>
      <c r="F797" s="15" t="s">
        <v>43</v>
      </c>
      <c r="G797" s="15" t="s">
        <v>371</v>
      </c>
      <c r="H797" s="24">
        <v>31</v>
      </c>
      <c r="I797" s="28">
        <v>11.43</v>
      </c>
      <c r="J797" s="28">
        <f t="shared" si="19"/>
        <v>354.33</v>
      </c>
    </row>
    <row r="798" spans="1:10" s="2" customFormat="1">
      <c r="A798" s="11"/>
      <c r="B798" s="12"/>
      <c r="C798" s="13"/>
      <c r="D798" s="14"/>
      <c r="E798" s="14"/>
      <c r="F798" s="15"/>
      <c r="G798" s="15"/>
      <c r="H798" s="24"/>
      <c r="I798" s="28"/>
      <c r="J798" s="28">
        <f t="shared" si="19"/>
        <v>0</v>
      </c>
    </row>
    <row r="799" spans="1:10" s="2" customFormat="1">
      <c r="A799" s="11"/>
      <c r="B799" s="12"/>
      <c r="C799" s="13"/>
      <c r="D799" s="14"/>
      <c r="E799" s="14"/>
      <c r="F799" s="15"/>
      <c r="G799" s="15"/>
      <c r="H799" s="24"/>
      <c r="I799" s="28"/>
      <c r="J799" s="28">
        <f t="shared" si="19"/>
        <v>0</v>
      </c>
    </row>
    <row r="800" spans="1:10" ht="25.9" customHeight="1">
      <c r="A800" s="45" t="s">
        <v>126</v>
      </c>
      <c r="B800" s="10"/>
      <c r="C800" s="9" t="s">
        <v>227</v>
      </c>
      <c r="D800" s="10"/>
      <c r="E800" s="10"/>
      <c r="F800" s="10"/>
      <c r="G800" s="10"/>
      <c r="H800" s="23">
        <v>0</v>
      </c>
      <c r="I800" s="28"/>
      <c r="J800" s="28">
        <f>SUM(J803:J803)</f>
        <v>0</v>
      </c>
    </row>
    <row r="801" spans="1:10" ht="10.9" customHeight="1">
      <c r="A801" s="45"/>
      <c r="B801" s="10"/>
      <c r="C801" s="9"/>
      <c r="D801" s="10"/>
      <c r="E801" s="10"/>
      <c r="F801" s="10"/>
      <c r="G801" s="10"/>
      <c r="H801" s="23"/>
      <c r="I801" s="28"/>
      <c r="J801" s="28"/>
    </row>
    <row r="802" spans="1:10" ht="12" customHeight="1">
      <c r="A802" s="45"/>
      <c r="B802" s="10"/>
      <c r="C802" s="9"/>
      <c r="D802" s="10"/>
      <c r="E802" s="10"/>
      <c r="F802" s="10"/>
      <c r="G802" s="10"/>
      <c r="H802" s="23"/>
      <c r="I802" s="28"/>
      <c r="J802" s="28"/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ht="24.95" customHeight="1">
      <c r="A804" s="45" t="s">
        <v>127</v>
      </c>
      <c r="B804" s="10"/>
      <c r="C804" s="9" t="s">
        <v>58</v>
      </c>
      <c r="D804" s="10"/>
      <c r="E804" s="10"/>
      <c r="F804" s="10"/>
      <c r="G804" s="10"/>
      <c r="H804" s="23">
        <v>0</v>
      </c>
      <c r="I804" s="28"/>
      <c r="J804" s="28">
        <f>SUM(J805:J807)</f>
        <v>0</v>
      </c>
    </row>
    <row r="805" spans="1:10" s="2" customFormat="1">
      <c r="A805" s="11"/>
      <c r="B805" s="12"/>
      <c r="C805" s="13"/>
      <c r="D805" s="14"/>
      <c r="E805" s="14"/>
      <c r="F805" s="15"/>
      <c r="G805" s="15"/>
      <c r="H805" s="24"/>
      <c r="I805" s="28"/>
      <c r="J805" s="28">
        <f t="shared" si="19"/>
        <v>0</v>
      </c>
    </row>
    <row r="806" spans="1:10" s="2" customFormat="1">
      <c r="A806" s="11"/>
      <c r="B806" s="12"/>
      <c r="C806" s="13"/>
      <c r="D806" s="14"/>
      <c r="E806" s="14"/>
      <c r="F806" s="15"/>
      <c r="G806" s="15"/>
      <c r="H806" s="24"/>
      <c r="I806" s="28"/>
      <c r="J806" s="28">
        <f t="shared" si="19"/>
        <v>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ht="24.95" customHeight="1">
      <c r="A808" s="45" t="s">
        <v>128</v>
      </c>
      <c r="B808" s="10"/>
      <c r="C808" s="9" t="s">
        <v>60</v>
      </c>
      <c r="D808" s="10"/>
      <c r="E808" s="10"/>
      <c r="F808" s="10"/>
      <c r="G808" s="10"/>
      <c r="H808" s="23">
        <v>0</v>
      </c>
      <c r="I808" s="28"/>
      <c r="J808" s="28">
        <f>SUM(J809:J811)</f>
        <v>0</v>
      </c>
    </row>
    <row r="809" spans="1:10" s="2" customFormat="1">
      <c r="A809" s="11"/>
      <c r="B809" s="12"/>
      <c r="C809" s="13"/>
      <c r="D809" s="14"/>
      <c r="E809" s="14"/>
      <c r="F809" s="15"/>
      <c r="G809" s="15"/>
      <c r="H809" s="24"/>
      <c r="I809" s="28"/>
      <c r="J809" s="28">
        <f t="shared" si="19"/>
        <v>0</v>
      </c>
    </row>
    <row r="810" spans="1:10" s="2" customFormat="1">
      <c r="A810" s="11"/>
      <c r="B810" s="12"/>
      <c r="C810" s="13"/>
      <c r="D810" s="14"/>
      <c r="E810" s="14"/>
      <c r="F810" s="15"/>
      <c r="G810" s="15"/>
      <c r="H810" s="24"/>
      <c r="I810" s="28"/>
      <c r="J810" s="28">
        <f t="shared" si="19"/>
        <v>0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ht="24.95" customHeight="1">
      <c r="A812" s="45" t="s">
        <v>146</v>
      </c>
      <c r="B812" s="10"/>
      <c r="C812" s="9" t="s">
        <v>230</v>
      </c>
      <c r="D812" s="10"/>
      <c r="E812" s="10"/>
      <c r="F812" s="10"/>
      <c r="G812" s="10"/>
      <c r="H812" s="23">
        <v>0</v>
      </c>
      <c r="I812" s="28"/>
      <c r="J812" s="28">
        <f>SUM(J813:J815)</f>
        <v>826.7700000000001</v>
      </c>
    </row>
    <row r="813" spans="1:10" s="2" customFormat="1">
      <c r="A813" s="11"/>
      <c r="B813" s="12"/>
      <c r="C813" s="13" t="s">
        <v>663</v>
      </c>
      <c r="D813" s="14" t="s">
        <v>2178</v>
      </c>
      <c r="E813" s="14" t="s">
        <v>2153</v>
      </c>
      <c r="F813" s="15" t="s">
        <v>43</v>
      </c>
      <c r="G813" s="15" t="s">
        <v>19</v>
      </c>
      <c r="H813" s="24">
        <v>31</v>
      </c>
      <c r="I813" s="28">
        <v>26.67</v>
      </c>
      <c r="J813" s="28">
        <f t="shared" si="19"/>
        <v>826.7700000000001</v>
      </c>
    </row>
    <row r="814" spans="1:10" s="2" customFormat="1">
      <c r="A814" s="11"/>
      <c r="B814" s="12"/>
      <c r="C814" s="13"/>
      <c r="D814" s="14"/>
      <c r="E814" s="14"/>
      <c r="F814" s="15"/>
      <c r="G814" s="15"/>
      <c r="H814" s="24"/>
      <c r="I814" s="28"/>
      <c r="J814" s="28">
        <f t="shared" si="19"/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19"/>
        <v>0</v>
      </c>
    </row>
    <row r="816" spans="1:10" ht="24.95" customHeight="1">
      <c r="A816" s="45" t="s">
        <v>175</v>
      </c>
      <c r="B816" s="10"/>
      <c r="C816" s="9" t="s">
        <v>235</v>
      </c>
      <c r="D816" s="10"/>
      <c r="E816" s="10"/>
      <c r="F816" s="10"/>
      <c r="G816" s="10"/>
      <c r="H816" s="23">
        <v>0</v>
      </c>
      <c r="I816" s="28"/>
      <c r="J816" s="28">
        <f>SUM(J817:J819)</f>
        <v>0</v>
      </c>
    </row>
    <row r="817" spans="1:10">
      <c r="A817" s="11"/>
      <c r="B817" s="16"/>
      <c r="C817" s="17"/>
      <c r="D817" s="17"/>
      <c r="E817" s="17"/>
      <c r="F817" s="16"/>
      <c r="G817" s="16"/>
      <c r="H817" s="23"/>
      <c r="I817" s="28"/>
      <c r="J817" s="28">
        <f t="shared" ref="J817:J851" si="20">H817*I817</f>
        <v>0</v>
      </c>
    </row>
    <row r="818" spans="1:10" s="2" customFormat="1">
      <c r="A818" s="11"/>
      <c r="B818" s="12"/>
      <c r="C818" s="13"/>
      <c r="D818" s="14"/>
      <c r="E818" s="14"/>
      <c r="F818" s="15"/>
      <c r="G818" s="15"/>
      <c r="H818" s="24"/>
      <c r="I818" s="28"/>
      <c r="J818" s="28">
        <f t="shared" si="20"/>
        <v>0</v>
      </c>
    </row>
    <row r="819" spans="1:10" s="2" customFormat="1">
      <c r="A819" s="11"/>
      <c r="B819" s="12"/>
      <c r="C819" s="13"/>
      <c r="D819" s="14"/>
      <c r="E819" s="14"/>
      <c r="F819" s="15"/>
      <c r="G819" s="15"/>
      <c r="H819" s="24"/>
      <c r="I819" s="28"/>
      <c r="J819" s="28">
        <f t="shared" si="20"/>
        <v>0</v>
      </c>
    </row>
    <row r="820" spans="1:10" ht="24.95" customHeight="1">
      <c r="A820" s="45" t="s">
        <v>176</v>
      </c>
      <c r="B820" s="10"/>
      <c r="C820" s="9" t="s">
        <v>324</v>
      </c>
      <c r="D820" s="10"/>
      <c r="E820" s="10"/>
      <c r="F820" s="10"/>
      <c r="G820" s="10"/>
      <c r="H820" s="23">
        <v>0</v>
      </c>
      <c r="I820" s="28"/>
      <c r="J820" s="28">
        <f>SUM(J821:J823)</f>
        <v>0</v>
      </c>
    </row>
    <row r="821" spans="1:10">
      <c r="A821" s="11"/>
      <c r="B821" s="16"/>
      <c r="C821" s="17"/>
      <c r="D821" s="17"/>
      <c r="E821" s="17"/>
      <c r="F821" s="16"/>
      <c r="G821" s="16"/>
      <c r="H821" s="23"/>
      <c r="I821" s="28"/>
      <c r="J821" s="28">
        <f t="shared" si="20"/>
        <v>0</v>
      </c>
    </row>
    <row r="822" spans="1:10">
      <c r="A822" s="11"/>
      <c r="B822" s="16"/>
      <c r="C822" s="17"/>
      <c r="D822" s="17"/>
      <c r="E822" s="17"/>
      <c r="F822" s="16"/>
      <c r="G822" s="16"/>
      <c r="H822" s="23"/>
      <c r="I822" s="28"/>
      <c r="J822" s="28"/>
    </row>
    <row r="823" spans="1:10">
      <c r="A823" s="11"/>
      <c r="B823" s="16"/>
      <c r="C823" s="17"/>
      <c r="D823" s="17"/>
      <c r="E823" s="17"/>
      <c r="F823" s="16"/>
      <c r="G823" s="16"/>
      <c r="H823" s="23"/>
      <c r="I823" s="28"/>
      <c r="J823" s="28">
        <f t="shared" si="20"/>
        <v>0</v>
      </c>
    </row>
    <row r="824" spans="1:10" ht="24.95" customHeight="1">
      <c r="A824" s="45" t="s">
        <v>177</v>
      </c>
      <c r="B824" s="10"/>
      <c r="C824" s="9" t="s">
        <v>87</v>
      </c>
      <c r="D824" s="10"/>
      <c r="E824" s="10"/>
      <c r="F824" s="10"/>
      <c r="G824" s="10"/>
      <c r="H824" s="23">
        <v>0</v>
      </c>
      <c r="I824" s="28"/>
      <c r="J824" s="28">
        <f>SUM(J825:J827)</f>
        <v>401.45</v>
      </c>
    </row>
    <row r="825" spans="1:10" s="2" customFormat="1" ht="14.25">
      <c r="A825" s="11"/>
      <c r="B825" s="12"/>
      <c r="C825" s="285" t="s">
        <v>2289</v>
      </c>
      <c r="D825" s="14" t="s">
        <v>2290</v>
      </c>
      <c r="E825" s="14" t="s">
        <v>17</v>
      </c>
      <c r="F825" s="15" t="s">
        <v>43</v>
      </c>
      <c r="G825" s="15" t="s">
        <v>19</v>
      </c>
      <c r="H825" s="24">
        <v>31</v>
      </c>
      <c r="I825" s="28">
        <v>12.95</v>
      </c>
      <c r="J825" s="28">
        <f t="shared" si="20"/>
        <v>401.45</v>
      </c>
    </row>
    <row r="826" spans="1:10" s="2" customFormat="1">
      <c r="A826" s="11"/>
      <c r="B826" s="12"/>
      <c r="C826" s="13"/>
      <c r="D826" s="14"/>
      <c r="E826" s="14"/>
      <c r="F826" s="15"/>
      <c r="G826" s="15"/>
      <c r="H826" s="24"/>
      <c r="I826" s="28"/>
      <c r="J826" s="28">
        <f t="shared" si="20"/>
        <v>0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>
        <f t="shared" si="20"/>
        <v>0</v>
      </c>
    </row>
    <row r="828" spans="1:10" ht="24.95" customHeight="1">
      <c r="A828" s="45" t="s">
        <v>240</v>
      </c>
      <c r="B828" s="10"/>
      <c r="C828" s="9" t="s">
        <v>65</v>
      </c>
      <c r="D828" s="10"/>
      <c r="E828" s="10"/>
      <c r="F828" s="10"/>
      <c r="G828" s="10"/>
      <c r="H828" s="23">
        <v>0</v>
      </c>
      <c r="I828" s="28"/>
      <c r="J828" s="28">
        <f>SUM(J829:J831)</f>
        <v>257.03999999999996</v>
      </c>
    </row>
    <row r="829" spans="1:10" s="2" customFormat="1" ht="22.5">
      <c r="A829" s="11"/>
      <c r="B829" s="12"/>
      <c r="C829" s="13" t="s">
        <v>665</v>
      </c>
      <c r="D829" s="14" t="s">
        <v>327</v>
      </c>
      <c r="E829" s="14" t="s">
        <v>17</v>
      </c>
      <c r="F829" s="15" t="s">
        <v>43</v>
      </c>
      <c r="G829" s="15" t="s">
        <v>427</v>
      </c>
      <c r="H829" s="24">
        <v>28</v>
      </c>
      <c r="I829" s="28">
        <v>9.18</v>
      </c>
      <c r="J829" s="28">
        <f t="shared" si="20"/>
        <v>257.03999999999996</v>
      </c>
    </row>
    <row r="830" spans="1:10" s="2" customFormat="1">
      <c r="A830" s="11"/>
      <c r="B830" s="12"/>
      <c r="C830" s="13"/>
      <c r="D830" s="14"/>
      <c r="E830" s="14"/>
      <c r="F830" s="15"/>
      <c r="G830" s="15"/>
      <c r="H830" s="24"/>
      <c r="I830" s="28"/>
      <c r="J830" s="28"/>
    </row>
    <row r="831" spans="1:10" s="2" customFormat="1" ht="10.9" customHeight="1">
      <c r="A831" s="11"/>
      <c r="B831" s="12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ht="24.95" customHeight="1">
      <c r="A832" s="45" t="s">
        <v>241</v>
      </c>
      <c r="B832" s="10"/>
      <c r="C832" s="9" t="s">
        <v>70</v>
      </c>
      <c r="D832" s="10"/>
      <c r="E832" s="10"/>
      <c r="F832" s="10"/>
      <c r="G832" s="10"/>
      <c r="H832" s="23">
        <v>0</v>
      </c>
      <c r="I832" s="28"/>
      <c r="J832" s="28">
        <f>SUM(J833:J835)</f>
        <v>0</v>
      </c>
    </row>
    <row r="833" spans="1:10">
      <c r="A833" s="11"/>
      <c r="B833" s="16"/>
      <c r="C833" s="17"/>
      <c r="D833" s="17"/>
      <c r="E833" s="17"/>
      <c r="F833" s="16"/>
      <c r="G833" s="16"/>
      <c r="H833" s="23"/>
      <c r="I833" s="28"/>
      <c r="J833" s="28">
        <f t="shared" si="20"/>
        <v>0</v>
      </c>
    </row>
    <row r="834" spans="1:10" s="2" customFormat="1">
      <c r="A834" s="11"/>
      <c r="B834" s="16"/>
      <c r="C834" s="13"/>
      <c r="D834" s="14"/>
      <c r="E834" s="14"/>
      <c r="F834" s="15"/>
      <c r="G834" s="15"/>
      <c r="H834" s="24"/>
      <c r="I834" s="28"/>
      <c r="J834" s="28">
        <f t="shared" si="20"/>
        <v>0</v>
      </c>
    </row>
    <row r="835" spans="1:10" s="2" customFormat="1">
      <c r="A835" s="11"/>
      <c r="B835" s="12"/>
      <c r="C835" s="13"/>
      <c r="D835" s="14"/>
      <c r="E835" s="14"/>
      <c r="F835" s="15"/>
      <c r="G835" s="15"/>
      <c r="H835" s="24"/>
      <c r="I835" s="28"/>
      <c r="J835" s="28">
        <f t="shared" si="20"/>
        <v>0</v>
      </c>
    </row>
    <row r="836" spans="1:10" ht="24.95" customHeight="1">
      <c r="A836" s="45" t="s">
        <v>242</v>
      </c>
      <c r="B836" s="10"/>
      <c r="C836" s="9" t="s">
        <v>72</v>
      </c>
      <c r="D836" s="10"/>
      <c r="E836" s="10"/>
      <c r="F836" s="10"/>
      <c r="G836" s="10"/>
      <c r="H836" s="23">
        <v>0</v>
      </c>
      <c r="I836" s="28"/>
      <c r="J836" s="28">
        <f>SUM(J837:J843)</f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>
      <c r="A838" s="11"/>
      <c r="B838" s="16"/>
      <c r="C838" s="17"/>
      <c r="D838" s="17"/>
      <c r="E838" s="17"/>
      <c r="F838" s="16"/>
      <c r="G838" s="16"/>
      <c r="H838" s="23"/>
      <c r="I838" s="28"/>
      <c r="J838" s="28">
        <f t="shared" si="20"/>
        <v>0</v>
      </c>
    </row>
    <row r="839" spans="1:10" s="2" customFormat="1">
      <c r="A839" s="11"/>
      <c r="B839" s="16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>
      <c r="A840" s="11"/>
      <c r="B840" s="16"/>
      <c r="C840" s="17"/>
      <c r="D840" s="17"/>
      <c r="E840" s="17"/>
      <c r="F840" s="16"/>
      <c r="G840" s="16"/>
      <c r="H840" s="23"/>
      <c r="I840" s="28"/>
      <c r="J840" s="28">
        <f t="shared" si="20"/>
        <v>0</v>
      </c>
    </row>
    <row r="841" spans="1:10" s="2" customFormat="1">
      <c r="A841" s="11"/>
      <c r="B841" s="12"/>
      <c r="C841" s="13"/>
      <c r="D841" s="14"/>
      <c r="E841" s="14"/>
      <c r="F841" s="15"/>
      <c r="G841" s="15"/>
      <c r="H841" s="24"/>
      <c r="I841" s="28"/>
      <c r="J841" s="28">
        <f t="shared" si="20"/>
        <v>0</v>
      </c>
    </row>
    <row r="842" spans="1:10" s="2" customFormat="1">
      <c r="A842" s="11"/>
      <c r="B842" s="12"/>
      <c r="C842" s="14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>
      <c r="A843" s="11"/>
      <c r="B843" s="12"/>
      <c r="C843" s="14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ht="24.95" customHeight="1">
      <c r="A844" s="45" t="s">
        <v>243</v>
      </c>
      <c r="B844" s="10"/>
      <c r="C844" s="9" t="s">
        <v>74</v>
      </c>
      <c r="D844" s="10"/>
      <c r="E844" s="10"/>
      <c r="F844" s="10"/>
      <c r="G844" s="10"/>
      <c r="H844" s="23">
        <v>0</v>
      </c>
      <c r="I844" s="28"/>
      <c r="J844" s="28">
        <f>SUM(J845:J847)</f>
        <v>0</v>
      </c>
    </row>
    <row r="845" spans="1:10" s="2" customFormat="1">
      <c r="A845" s="11"/>
      <c r="B845" s="12"/>
      <c r="C845" s="13"/>
      <c r="D845" s="14"/>
      <c r="E845" s="14"/>
      <c r="F845" s="15"/>
      <c r="G845" s="15"/>
      <c r="H845" s="24"/>
      <c r="I845" s="28"/>
      <c r="J845" s="28">
        <f t="shared" si="20"/>
        <v>0</v>
      </c>
    </row>
    <row r="846" spans="1:10" s="2" customFormat="1" ht="12" customHeight="1">
      <c r="A846" s="11"/>
      <c r="B846" s="12"/>
      <c r="C846" s="13"/>
      <c r="D846" s="14"/>
      <c r="E846" s="14"/>
      <c r="F846" s="15"/>
      <c r="G846" s="15"/>
      <c r="H846" s="24"/>
      <c r="I846" s="28"/>
      <c r="J846" s="28">
        <f t="shared" si="20"/>
        <v>0</v>
      </c>
    </row>
    <row r="847" spans="1:10" s="2" customFormat="1" ht="10.9" customHeight="1">
      <c r="A847" s="11"/>
      <c r="B847" s="12"/>
      <c r="C847" s="13"/>
      <c r="D847" s="14"/>
      <c r="E847" s="14"/>
      <c r="F847" s="15"/>
      <c r="G847" s="15"/>
      <c r="H847" s="24"/>
      <c r="I847" s="28"/>
      <c r="J847" s="28">
        <f t="shared" si="20"/>
        <v>0</v>
      </c>
    </row>
    <row r="848" spans="1:10" ht="25.5" customHeight="1">
      <c r="A848" s="45" t="s">
        <v>244</v>
      </c>
      <c r="B848" s="10"/>
      <c r="C848" s="9" t="s">
        <v>76</v>
      </c>
      <c r="D848" s="10"/>
      <c r="E848" s="10"/>
      <c r="F848" s="10"/>
      <c r="G848" s="10"/>
      <c r="H848" s="23">
        <v>0</v>
      </c>
      <c r="I848" s="28"/>
      <c r="J848" s="28">
        <f>SUM(J849:J851)</f>
        <v>0</v>
      </c>
    </row>
    <row r="849" spans="1:10">
      <c r="A849" s="11"/>
      <c r="B849" s="16"/>
      <c r="C849" s="17"/>
      <c r="D849" s="17"/>
      <c r="E849" s="17"/>
      <c r="F849" s="16"/>
      <c r="G849" s="16"/>
      <c r="H849" s="23"/>
      <c r="I849" s="28"/>
      <c r="J849" s="28">
        <f t="shared" si="20"/>
        <v>0</v>
      </c>
    </row>
    <row r="850" spans="1:10">
      <c r="A850" s="11"/>
      <c r="B850" s="16"/>
      <c r="C850" s="17"/>
      <c r="D850" s="17"/>
      <c r="E850" s="17"/>
      <c r="F850" s="16"/>
      <c r="G850" s="16"/>
      <c r="H850" s="23"/>
      <c r="I850" s="28"/>
      <c r="J850" s="28"/>
    </row>
    <row r="851" spans="1:10">
      <c r="A851" s="11"/>
      <c r="B851" s="16"/>
      <c r="C851" s="17"/>
      <c r="D851" s="17"/>
      <c r="E851" s="17"/>
      <c r="F851" s="16"/>
      <c r="G851" s="16"/>
      <c r="H851" s="23"/>
      <c r="I851" s="28"/>
      <c r="J851" s="28">
        <f t="shared" si="20"/>
        <v>0</v>
      </c>
    </row>
    <row r="852" spans="1:10" ht="24.95" customHeight="1">
      <c r="A852" s="45" t="s">
        <v>245</v>
      </c>
      <c r="B852" s="10"/>
      <c r="C852" s="9" t="s">
        <v>78</v>
      </c>
      <c r="D852" s="10"/>
      <c r="E852" s="10"/>
      <c r="F852" s="10"/>
      <c r="G852" s="10"/>
      <c r="H852" s="23">
        <v>0</v>
      </c>
      <c r="I852" s="28"/>
      <c r="J852" s="28">
        <f>SUM(J853:J855)</f>
        <v>0</v>
      </c>
    </row>
    <row r="853" spans="1:10" s="2" customFormat="1">
      <c r="A853" s="11"/>
      <c r="B853" s="12"/>
      <c r="C853" s="14"/>
      <c r="D853" s="13"/>
      <c r="E853" s="14"/>
      <c r="F853" s="15"/>
      <c r="G853" s="15"/>
      <c r="H853" s="24"/>
      <c r="I853" s="28"/>
      <c r="J853" s="28">
        <f t="shared" ref="J853:J867" si="21">H853*I853</f>
        <v>0</v>
      </c>
    </row>
    <row r="854" spans="1:10" s="2" customFormat="1">
      <c r="A854" s="11"/>
      <c r="B854" s="12"/>
      <c r="C854" s="14"/>
      <c r="D854" s="13"/>
      <c r="E854" s="14"/>
      <c r="F854" s="15"/>
      <c r="G854" s="15"/>
      <c r="H854" s="24"/>
      <c r="I854" s="28"/>
      <c r="J854" s="28">
        <f t="shared" si="21"/>
        <v>0</v>
      </c>
    </row>
    <row r="855" spans="1:10" s="2" customFormat="1">
      <c r="A855" s="11"/>
      <c r="B855" s="12"/>
      <c r="C855" s="14"/>
      <c r="D855" s="13"/>
      <c r="E855" s="14"/>
      <c r="F855" s="15"/>
      <c r="G855" s="15"/>
      <c r="H855" s="24"/>
      <c r="I855" s="28"/>
      <c r="J855" s="28">
        <f t="shared" si="21"/>
        <v>0</v>
      </c>
    </row>
    <row r="856" spans="1:10" ht="24.95" customHeight="1">
      <c r="A856" s="45" t="s">
        <v>246</v>
      </c>
      <c r="B856" s="10"/>
      <c r="C856" s="9" t="s">
        <v>82</v>
      </c>
      <c r="D856" s="10"/>
      <c r="E856" s="10"/>
      <c r="F856" s="10"/>
      <c r="G856" s="10"/>
      <c r="H856" s="23">
        <v>0</v>
      </c>
      <c r="I856" s="28"/>
      <c r="J856" s="28">
        <f>SUM(J857:J859)</f>
        <v>0</v>
      </c>
    </row>
    <row r="857" spans="1:10">
      <c r="A857" s="11"/>
      <c r="B857" s="16"/>
      <c r="C857" s="17"/>
      <c r="D857" s="17"/>
      <c r="E857" s="17"/>
      <c r="F857" s="16"/>
      <c r="G857" s="16"/>
      <c r="H857" s="23"/>
      <c r="I857" s="28"/>
      <c r="J857" s="28">
        <f t="shared" si="21"/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 ht="24.95" customHeight="1">
      <c r="A860" s="45" t="s">
        <v>329</v>
      </c>
      <c r="B860" s="10"/>
      <c r="C860" s="9" t="s">
        <v>84</v>
      </c>
      <c r="D860" s="10"/>
      <c r="E860" s="10"/>
      <c r="F860" s="10"/>
      <c r="G860" s="10"/>
      <c r="H860" s="23">
        <v>0</v>
      </c>
      <c r="I860" s="28"/>
      <c r="J860" s="28">
        <f>SUM(J861:J863)</f>
        <v>0</v>
      </c>
    </row>
    <row r="861" spans="1:10">
      <c r="A861" s="11"/>
      <c r="B861" s="16"/>
      <c r="C861" s="17"/>
      <c r="D861" s="17"/>
      <c r="E861" s="17"/>
      <c r="F861" s="16"/>
      <c r="G861" s="16"/>
      <c r="H861" s="23"/>
      <c r="I861" s="28"/>
      <c r="J861" s="28">
        <f t="shared" si="21"/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 ht="24.95" customHeight="1">
      <c r="A864" s="45" t="s">
        <v>330</v>
      </c>
      <c r="B864" s="10"/>
      <c r="C864" s="9" t="s">
        <v>86</v>
      </c>
      <c r="D864" s="10"/>
      <c r="E864" s="10"/>
      <c r="F864" s="10"/>
      <c r="G864" s="10"/>
      <c r="H864" s="23">
        <v>0</v>
      </c>
      <c r="I864" s="28"/>
      <c r="J864" s="28">
        <f>SUM(J865:J867)</f>
        <v>0</v>
      </c>
    </row>
    <row r="865" spans="1:10">
      <c r="A865" s="11"/>
      <c r="B865" s="16"/>
      <c r="C865" s="17"/>
      <c r="D865" s="17"/>
      <c r="E865" s="17"/>
      <c r="F865" s="16"/>
      <c r="G865" s="16"/>
      <c r="H865" s="23"/>
      <c r="I865" s="28"/>
      <c r="J865" s="28">
        <f t="shared" si="21"/>
        <v>0</v>
      </c>
    </row>
    <row r="866" spans="1:10">
      <c r="A866" s="11"/>
      <c r="B866" s="16"/>
      <c r="C866" s="17"/>
      <c r="D866" s="17"/>
      <c r="E866" s="17"/>
      <c r="F866" s="16"/>
      <c r="G866" s="16"/>
      <c r="H866" s="23"/>
      <c r="I866" s="28"/>
      <c r="J866" s="28">
        <f t="shared" si="21"/>
        <v>0</v>
      </c>
    </row>
    <row r="867" spans="1:10">
      <c r="A867" s="11"/>
      <c r="B867" s="16"/>
      <c r="C867" s="17"/>
      <c r="D867" s="17"/>
      <c r="E867" s="17"/>
      <c r="F867" s="16"/>
      <c r="G867" s="16"/>
      <c r="H867" s="23"/>
      <c r="I867" s="28"/>
      <c r="J867" s="28">
        <f t="shared" si="21"/>
        <v>0</v>
      </c>
    </row>
    <row r="868" spans="1:10" s="2" customFormat="1" ht="15.75">
      <c r="A868" s="32" t="s">
        <v>91</v>
      </c>
      <c r="B868" s="33"/>
      <c r="C868" s="34"/>
      <c r="D868" s="35"/>
      <c r="E868" s="35"/>
      <c r="F868" s="36"/>
      <c r="G868" s="36"/>
      <c r="H868" s="37"/>
      <c r="I868" s="38"/>
      <c r="J868" s="28"/>
    </row>
    <row r="869" spans="1:10" ht="24.95" customHeight="1">
      <c r="A869" s="41" t="s">
        <v>331</v>
      </c>
      <c r="B869" s="40"/>
      <c r="C869" s="42"/>
      <c r="D869" s="42"/>
      <c r="E869" s="42"/>
      <c r="F869" s="42"/>
      <c r="G869" s="42"/>
      <c r="H869" s="43"/>
      <c r="I869" s="44"/>
      <c r="J869" s="28"/>
    </row>
    <row r="870" spans="1:10" ht="24.95" customHeight="1">
      <c r="A870" s="45" t="s">
        <v>13</v>
      </c>
      <c r="B870" s="10"/>
      <c r="C870" s="9" t="s">
        <v>93</v>
      </c>
      <c r="D870" s="10"/>
      <c r="E870" s="10"/>
      <c r="F870" s="10"/>
      <c r="G870" s="10"/>
      <c r="H870" s="23">
        <v>0</v>
      </c>
      <c r="I870" s="28"/>
      <c r="J870" s="28">
        <f>SUM(J871:J873)</f>
        <v>0</v>
      </c>
    </row>
    <row r="871" spans="1:10" s="2" customFormat="1">
      <c r="A871" s="11"/>
      <c r="B871" s="12"/>
      <c r="C871" s="13"/>
      <c r="D871" s="14"/>
      <c r="E871" s="14"/>
      <c r="F871" s="15"/>
      <c r="G871" s="15"/>
      <c r="H871" s="24"/>
      <c r="I871" s="28"/>
      <c r="J871" s="28">
        <f>H871*I871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 t="shared" ref="J872:J935" si="22">H872*I872</f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 ht="24.95" customHeight="1">
      <c r="A874" s="45" t="s">
        <v>94</v>
      </c>
      <c r="B874" s="10"/>
      <c r="C874" s="9" t="s">
        <v>95</v>
      </c>
      <c r="D874" s="111"/>
      <c r="E874" s="10"/>
      <c r="F874" s="10"/>
      <c r="G874" s="10"/>
      <c r="H874" s="23">
        <v>0</v>
      </c>
      <c r="I874" s="28"/>
      <c r="J874" s="28">
        <f>SUM(J875:J877)</f>
        <v>375.54999999999995</v>
      </c>
    </row>
    <row r="875" spans="1:10" s="2" customFormat="1">
      <c r="A875" s="11"/>
      <c r="B875" s="12"/>
      <c r="C875" s="13" t="s">
        <v>667</v>
      </c>
      <c r="D875" s="109" t="s">
        <v>2291</v>
      </c>
      <c r="E875" s="14" t="s">
        <v>17</v>
      </c>
      <c r="F875" s="15" t="s">
        <v>49</v>
      </c>
      <c r="G875" s="15" t="s">
        <v>19</v>
      </c>
      <c r="H875" s="24">
        <v>29</v>
      </c>
      <c r="I875" s="28">
        <v>12.95</v>
      </c>
      <c r="J875" s="28">
        <f t="shared" si="22"/>
        <v>375.54999999999995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2"/>
        <v>0</v>
      </c>
    </row>
    <row r="877" spans="1:10">
      <c r="A877" s="11"/>
      <c r="B877" s="16"/>
      <c r="C877" s="17"/>
      <c r="D877" s="17"/>
      <c r="E877" s="17"/>
      <c r="F877" s="16"/>
      <c r="G877" s="16"/>
      <c r="H877" s="23"/>
      <c r="I877" s="28"/>
      <c r="J877" s="28">
        <f t="shared" si="22"/>
        <v>0</v>
      </c>
    </row>
    <row r="878" spans="1:10" ht="24.95" customHeight="1">
      <c r="A878" s="45" t="s">
        <v>96</v>
      </c>
      <c r="B878" s="10"/>
      <c r="C878" s="9" t="s">
        <v>97</v>
      </c>
      <c r="D878" s="10"/>
      <c r="E878" s="10"/>
      <c r="F878" s="10"/>
      <c r="G878" s="10"/>
      <c r="H878" s="23">
        <v>0</v>
      </c>
      <c r="I878" s="28"/>
      <c r="J878" s="28">
        <f>SUM(J879:J881)</f>
        <v>0</v>
      </c>
    </row>
    <row r="879" spans="1:10" s="2" customFormat="1">
      <c r="A879" s="11"/>
      <c r="B879" s="12"/>
      <c r="C879" s="13"/>
      <c r="D879" s="14"/>
      <c r="E879" s="14"/>
      <c r="F879" s="15"/>
      <c r="G879" s="15"/>
      <c r="H879" s="24"/>
      <c r="I879" s="28"/>
      <c r="J879" s="28">
        <f t="shared" si="22"/>
        <v>0</v>
      </c>
    </row>
    <row r="880" spans="1:10" s="2" customFormat="1">
      <c r="A880" s="11"/>
      <c r="B880" s="12"/>
      <c r="C880" s="13"/>
      <c r="D880" s="14"/>
      <c r="E880" s="14"/>
      <c r="F880" s="15"/>
      <c r="G880" s="15"/>
      <c r="H880" s="24"/>
      <c r="I880" s="28"/>
      <c r="J880" s="28">
        <f t="shared" si="22"/>
        <v>0</v>
      </c>
    </row>
    <row r="881" spans="1:10" s="2" customFormat="1">
      <c r="A881" s="11"/>
      <c r="B881" s="12"/>
      <c r="C881" s="13"/>
      <c r="D881" s="14"/>
      <c r="E881" s="14"/>
      <c r="F881" s="15"/>
      <c r="G881" s="15"/>
      <c r="H881" s="24"/>
      <c r="I881" s="28"/>
      <c r="J881" s="28">
        <f t="shared" si="22"/>
        <v>0</v>
      </c>
    </row>
    <row r="882" spans="1:10" ht="24.95" customHeight="1">
      <c r="A882" s="45" t="s">
        <v>104</v>
      </c>
      <c r="B882" s="10"/>
      <c r="C882" s="9" t="s">
        <v>28</v>
      </c>
      <c r="D882" s="10"/>
      <c r="E882" s="10"/>
      <c r="F882" s="10"/>
      <c r="G882" s="10"/>
      <c r="H882" s="23">
        <v>0</v>
      </c>
      <c r="I882" s="28"/>
      <c r="J882" s="28">
        <f>SUM(J883:J885)</f>
        <v>0</v>
      </c>
    </row>
    <row r="883" spans="1:10">
      <c r="A883" s="11"/>
      <c r="B883" s="16"/>
      <c r="C883" s="17"/>
      <c r="D883" s="17"/>
      <c r="E883" s="17"/>
      <c r="F883" s="16"/>
      <c r="G883" s="16"/>
      <c r="H883" s="23"/>
      <c r="I883" s="28"/>
      <c r="J883" s="28">
        <f t="shared" si="22"/>
        <v>0</v>
      </c>
    </row>
    <row r="884" spans="1:10">
      <c r="A884" s="11"/>
      <c r="B884" s="16"/>
      <c r="C884" s="17"/>
      <c r="D884" s="17"/>
      <c r="E884" s="17"/>
      <c r="F884" s="16"/>
      <c r="G884" s="16"/>
      <c r="H884" s="23"/>
      <c r="I884" s="28"/>
      <c r="J884" s="28">
        <f t="shared" si="22"/>
        <v>0</v>
      </c>
    </row>
    <row r="885" spans="1:10">
      <c r="A885" s="11"/>
      <c r="B885" s="16"/>
      <c r="C885" s="17"/>
      <c r="D885" s="17"/>
      <c r="E885" s="17"/>
      <c r="F885" s="16"/>
      <c r="G885" s="16"/>
      <c r="H885" s="23"/>
      <c r="I885" s="28"/>
      <c r="J885" s="28">
        <f t="shared" si="22"/>
        <v>0</v>
      </c>
    </row>
    <row r="886" spans="1:10" ht="24.95" customHeight="1">
      <c r="A886" s="45" t="s">
        <v>39</v>
      </c>
      <c r="B886" s="10"/>
      <c r="C886" s="9" t="s">
        <v>334</v>
      </c>
      <c r="D886" s="10"/>
      <c r="E886" s="10"/>
      <c r="F886" s="10"/>
      <c r="G886" s="10"/>
      <c r="H886" s="23">
        <v>0</v>
      </c>
      <c r="I886" s="28"/>
      <c r="J886" s="28">
        <f>SUM(J887:J889)</f>
        <v>359.02000000000004</v>
      </c>
    </row>
    <row r="887" spans="1:10" s="2" customFormat="1" ht="22.5">
      <c r="A887" s="11"/>
      <c r="B887" s="12"/>
      <c r="C887" s="13" t="s">
        <v>2292</v>
      </c>
      <c r="D887" s="14" t="s">
        <v>1575</v>
      </c>
      <c r="E887" s="14" t="s">
        <v>17</v>
      </c>
      <c r="F887" s="15" t="s">
        <v>49</v>
      </c>
      <c r="G887" s="15" t="s">
        <v>19</v>
      </c>
      <c r="H887" s="24">
        <v>29</v>
      </c>
      <c r="I887" s="28">
        <v>12.38</v>
      </c>
      <c r="J887" s="28">
        <f t="shared" si="22"/>
        <v>359.02000000000004</v>
      </c>
    </row>
    <row r="888" spans="1:10" s="2" customFormat="1">
      <c r="A888" s="11"/>
      <c r="B888" s="12"/>
      <c r="C888" s="13"/>
      <c r="D888" s="14"/>
      <c r="E888" s="14"/>
      <c r="F888" s="15"/>
      <c r="G888" s="15"/>
      <c r="H888" s="24"/>
      <c r="I888" s="28"/>
      <c r="J888" s="28">
        <f t="shared" si="22"/>
        <v>0</v>
      </c>
    </row>
    <row r="889" spans="1:10" s="2" customFormat="1">
      <c r="A889" s="11"/>
      <c r="B889" s="12"/>
      <c r="C889" s="13"/>
      <c r="D889" s="14"/>
      <c r="E889" s="14"/>
      <c r="F889" s="15"/>
      <c r="G889" s="15"/>
      <c r="H889" s="24"/>
      <c r="I889" s="28"/>
      <c r="J889" s="28">
        <f t="shared" si="22"/>
        <v>0</v>
      </c>
    </row>
    <row r="890" spans="1:10" ht="24.95" customHeight="1">
      <c r="A890" s="45" t="s">
        <v>41</v>
      </c>
      <c r="B890" s="10"/>
      <c r="C890" s="9" t="s">
        <v>339</v>
      </c>
      <c r="D890" s="10"/>
      <c r="E890" s="10"/>
      <c r="F890" s="10"/>
      <c r="G890" s="10"/>
      <c r="H890" s="23">
        <v>0</v>
      </c>
      <c r="I890" s="28"/>
      <c r="J890" s="28">
        <f>SUM(J891:J893)</f>
        <v>0</v>
      </c>
    </row>
    <row r="891" spans="1:10">
      <c r="A891" s="11"/>
      <c r="B891" s="16"/>
      <c r="C891" s="17"/>
      <c r="D891" s="17"/>
      <c r="E891" s="17"/>
      <c r="F891" s="16"/>
      <c r="G891" s="16"/>
      <c r="H891" s="23"/>
      <c r="I891" s="28"/>
      <c r="J891" s="28">
        <f t="shared" si="22"/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 s="2" customFormat="1">
      <c r="A893" s="11"/>
      <c r="B893" s="12"/>
      <c r="C893" s="13"/>
      <c r="D893" s="14"/>
      <c r="E893" s="14"/>
      <c r="F893" s="15"/>
      <c r="G893" s="15"/>
      <c r="H893" s="24"/>
      <c r="I893" s="28"/>
      <c r="J893" s="28">
        <f t="shared" si="22"/>
        <v>0</v>
      </c>
    </row>
    <row r="894" spans="1:10" ht="24.95" customHeight="1">
      <c r="A894" s="45" t="s">
        <v>43</v>
      </c>
      <c r="B894" s="10"/>
      <c r="C894" s="9" t="s">
        <v>340</v>
      </c>
      <c r="D894" s="10"/>
      <c r="E894" s="10"/>
      <c r="F894" s="10"/>
      <c r="G894" s="10"/>
      <c r="H894" s="23">
        <v>0</v>
      </c>
      <c r="I894" s="28"/>
      <c r="J894" s="28">
        <f>SUM(J895:J897)</f>
        <v>0</v>
      </c>
    </row>
    <row r="895" spans="1:10">
      <c r="A895" s="11"/>
      <c r="B895" s="16"/>
      <c r="C895" s="17"/>
      <c r="D895" s="17"/>
      <c r="E895" s="17"/>
      <c r="F895" s="16"/>
      <c r="G895" s="16"/>
      <c r="H895" s="23"/>
      <c r="I895" s="28"/>
      <c r="J895" s="28">
        <f t="shared" si="22"/>
        <v>0</v>
      </c>
    </row>
    <row r="896" spans="1:10">
      <c r="A896" s="11"/>
      <c r="B896" s="16"/>
      <c r="C896" s="17"/>
      <c r="D896" s="17"/>
      <c r="E896" s="17"/>
      <c r="F896" s="16"/>
      <c r="G896" s="16"/>
      <c r="H896" s="23"/>
      <c r="I896" s="28"/>
      <c r="J896" s="28">
        <f t="shared" si="22"/>
        <v>0</v>
      </c>
    </row>
    <row r="897" spans="1:10">
      <c r="A897" s="11"/>
      <c r="B897" s="16"/>
      <c r="C897" s="17"/>
      <c r="D897" s="17"/>
      <c r="E897" s="17"/>
      <c r="F897" s="16"/>
      <c r="G897" s="16"/>
      <c r="H897" s="23"/>
      <c r="I897" s="28"/>
      <c r="J897" s="28">
        <f t="shared" si="22"/>
        <v>0</v>
      </c>
    </row>
    <row r="898" spans="1:10" ht="24.95" customHeight="1">
      <c r="A898" s="45" t="s">
        <v>49</v>
      </c>
      <c r="B898" s="10"/>
      <c r="C898" s="9" t="s">
        <v>343</v>
      </c>
      <c r="D898" s="10"/>
      <c r="E898" s="10"/>
      <c r="F898" s="10"/>
      <c r="G898" s="10"/>
      <c r="H898" s="23">
        <v>0</v>
      </c>
      <c r="I898" s="28"/>
      <c r="J898" s="28">
        <f>SUM(J899:J901)</f>
        <v>123.80000000000001</v>
      </c>
    </row>
    <row r="899" spans="1:10" s="2" customFormat="1" ht="22.5">
      <c r="A899" s="11"/>
      <c r="B899" s="12"/>
      <c r="C899" s="13" t="s">
        <v>2293</v>
      </c>
      <c r="D899" s="14" t="s">
        <v>2058</v>
      </c>
      <c r="E899" s="14" t="s">
        <v>17</v>
      </c>
      <c r="F899" s="15" t="s">
        <v>49</v>
      </c>
      <c r="G899" s="15" t="s">
        <v>1075</v>
      </c>
      <c r="H899" s="24">
        <v>10</v>
      </c>
      <c r="I899" s="28">
        <v>12.38</v>
      </c>
      <c r="J899" s="28">
        <f t="shared" si="22"/>
        <v>123.80000000000001</v>
      </c>
    </row>
    <row r="900" spans="1:10" s="2" customFormat="1">
      <c r="A900" s="11"/>
      <c r="B900" s="12"/>
      <c r="C900" s="13"/>
      <c r="D900" s="14"/>
      <c r="E900" s="14"/>
      <c r="F900" s="15"/>
      <c r="G900" s="15"/>
      <c r="H900" s="24"/>
      <c r="I900" s="28"/>
      <c r="J900" s="28">
        <f t="shared" si="22"/>
        <v>0</v>
      </c>
    </row>
    <row r="901" spans="1:10" s="2" customFormat="1">
      <c r="A901" s="11"/>
      <c r="B901" s="12"/>
      <c r="C901" s="13"/>
      <c r="D901" s="14"/>
      <c r="E901" s="14"/>
      <c r="F901" s="15"/>
      <c r="G901" s="15"/>
      <c r="H901" s="24"/>
      <c r="I901" s="28"/>
      <c r="J901" s="28">
        <f t="shared" si="22"/>
        <v>0</v>
      </c>
    </row>
    <row r="902" spans="1:10" ht="24.95" customHeight="1">
      <c r="A902" s="45" t="s">
        <v>51</v>
      </c>
      <c r="B902" s="10"/>
      <c r="C902" s="9" t="s">
        <v>295</v>
      </c>
      <c r="D902" s="10"/>
      <c r="E902" s="10"/>
      <c r="F902" s="10"/>
      <c r="G902" s="10"/>
      <c r="H902" s="23">
        <v>0</v>
      </c>
      <c r="I902" s="28"/>
      <c r="J902" s="28">
        <f>SUM(J903:J905)</f>
        <v>0</v>
      </c>
    </row>
    <row r="903" spans="1:10">
      <c r="A903" s="11"/>
      <c r="B903" s="16"/>
      <c r="C903" s="17"/>
      <c r="D903" s="17"/>
      <c r="E903" s="17"/>
      <c r="F903" s="16"/>
      <c r="G903" s="16"/>
      <c r="H903" s="23"/>
      <c r="I903" s="28"/>
      <c r="J903" s="28">
        <f t="shared" si="22"/>
        <v>0</v>
      </c>
    </row>
    <row r="904" spans="1:10">
      <c r="A904" s="11"/>
      <c r="B904" s="16"/>
      <c r="C904" s="17"/>
      <c r="D904" s="17"/>
      <c r="E904" s="17"/>
      <c r="F904" s="16"/>
      <c r="G904" s="16"/>
      <c r="H904" s="23"/>
      <c r="I904" s="28"/>
      <c r="J904" s="28">
        <f t="shared" si="22"/>
        <v>0</v>
      </c>
    </row>
    <row r="905" spans="1:10">
      <c r="A905" s="11"/>
      <c r="B905" s="16"/>
      <c r="C905" s="17"/>
      <c r="D905" s="17"/>
      <c r="E905" s="17"/>
      <c r="F905" s="16"/>
      <c r="G905" s="16"/>
      <c r="H905" s="23"/>
      <c r="I905" s="28"/>
      <c r="J905" s="28">
        <f t="shared" si="22"/>
        <v>0</v>
      </c>
    </row>
    <row r="906" spans="1:10" ht="24.95" customHeight="1">
      <c r="A906" s="45" t="s">
        <v>55</v>
      </c>
      <c r="B906" s="10"/>
      <c r="C906" s="9" t="s">
        <v>344</v>
      </c>
      <c r="D906" s="10"/>
      <c r="E906" s="10"/>
      <c r="F906" s="10"/>
      <c r="G906" s="10"/>
      <c r="H906" s="23">
        <v>0</v>
      </c>
      <c r="I906" s="28"/>
      <c r="J906" s="28">
        <f>SUM(J907:J909)</f>
        <v>0</v>
      </c>
    </row>
    <row r="907" spans="1:10" s="2" customFormat="1">
      <c r="A907" s="11"/>
      <c r="B907" s="12"/>
      <c r="C907" s="13"/>
      <c r="D907" s="14"/>
      <c r="E907" s="14"/>
      <c r="F907" s="15"/>
      <c r="G907" s="15"/>
      <c r="H907" s="24"/>
      <c r="I907" s="28"/>
      <c r="J907" s="28">
        <f t="shared" si="22"/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/>
    </row>
    <row r="909" spans="1:10" s="2" customFormat="1" ht="11.45" customHeight="1">
      <c r="A909" s="11"/>
      <c r="B909" s="12"/>
      <c r="C909" s="13"/>
      <c r="D909" s="14"/>
      <c r="E909" s="14"/>
      <c r="F909" s="15"/>
      <c r="G909" s="15"/>
      <c r="H909" s="24"/>
      <c r="I909" s="28"/>
      <c r="J909" s="28">
        <f t="shared" si="22"/>
        <v>0</v>
      </c>
    </row>
    <row r="910" spans="1:10" ht="24.95" customHeight="1">
      <c r="A910" s="45" t="s">
        <v>57</v>
      </c>
      <c r="B910" s="10"/>
      <c r="C910" s="9" t="s">
        <v>345</v>
      </c>
      <c r="D910" s="10"/>
      <c r="E910" s="10"/>
      <c r="F910" s="10"/>
      <c r="G910" s="10"/>
      <c r="H910" s="23">
        <v>0</v>
      </c>
      <c r="I910" s="28"/>
      <c r="J910" s="28">
        <f>SUM(J911:J913)</f>
        <v>0</v>
      </c>
    </row>
    <row r="911" spans="1:10" s="2" customFormat="1">
      <c r="A911" s="11"/>
      <c r="B911" s="12"/>
      <c r="C911" s="13"/>
      <c r="D911" s="14"/>
      <c r="E911" s="14"/>
      <c r="F911" s="15"/>
      <c r="G911" s="15"/>
      <c r="H911" s="24"/>
      <c r="I911" s="28"/>
      <c r="J911" s="28">
        <f t="shared" si="22"/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/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ht="24.95" customHeight="1">
      <c r="A914" s="45" t="s">
        <v>59</v>
      </c>
      <c r="B914" s="10"/>
      <c r="C914" s="9" t="s">
        <v>44</v>
      </c>
      <c r="D914" s="10"/>
      <c r="E914" s="10"/>
      <c r="F914" s="10"/>
      <c r="G914" s="10"/>
      <c r="H914" s="23">
        <v>0</v>
      </c>
      <c r="I914" s="28"/>
      <c r="J914" s="28">
        <f>SUM(J915:J917)</f>
        <v>468.71</v>
      </c>
    </row>
    <row r="915" spans="1:10" s="2" customFormat="1">
      <c r="A915" s="11"/>
      <c r="B915" s="12"/>
      <c r="C915" s="13" t="s">
        <v>2294</v>
      </c>
      <c r="D915" s="67" t="s">
        <v>811</v>
      </c>
      <c r="E915" s="14" t="s">
        <v>17</v>
      </c>
      <c r="F915" s="15" t="s">
        <v>49</v>
      </c>
      <c r="G915" s="15" t="s">
        <v>1075</v>
      </c>
      <c r="H915" s="24">
        <v>29</v>
      </c>
      <c r="I915" s="28">
        <v>14.29</v>
      </c>
      <c r="J915" s="28">
        <f t="shared" si="22"/>
        <v>414.40999999999997</v>
      </c>
    </row>
    <row r="916" spans="1:10" s="2" customFormat="1">
      <c r="A916" s="11"/>
      <c r="B916" s="12"/>
      <c r="C916" s="13" t="s">
        <v>2295</v>
      </c>
      <c r="D916" s="67" t="s">
        <v>2296</v>
      </c>
      <c r="E916" s="14" t="s">
        <v>17</v>
      </c>
      <c r="F916" s="15" t="s">
        <v>49</v>
      </c>
      <c r="G916" s="15" t="s">
        <v>371</v>
      </c>
      <c r="H916" s="24">
        <v>3</v>
      </c>
      <c r="I916" s="28">
        <v>18.100000000000001</v>
      </c>
      <c r="J916" s="28">
        <f t="shared" si="22"/>
        <v>54.300000000000004</v>
      </c>
    </row>
    <row r="917" spans="1:10" s="2" customFormat="1">
      <c r="A917" s="11"/>
      <c r="B917" s="12"/>
      <c r="C917" s="13"/>
      <c r="D917" s="14"/>
      <c r="E917" s="14"/>
      <c r="F917" s="15"/>
      <c r="G917" s="15"/>
      <c r="H917" s="24"/>
      <c r="I917" s="28"/>
      <c r="J917" s="28">
        <f t="shared" si="22"/>
        <v>0</v>
      </c>
    </row>
    <row r="918" spans="1:10" ht="24.95" customHeight="1">
      <c r="A918" s="45" t="s">
        <v>64</v>
      </c>
      <c r="B918" s="10"/>
      <c r="C918" s="9" t="s">
        <v>50</v>
      </c>
      <c r="D918" s="10"/>
      <c r="E918" s="10"/>
      <c r="F918" s="10"/>
      <c r="G918" s="10"/>
      <c r="H918" s="23">
        <v>0</v>
      </c>
      <c r="I918" s="28"/>
      <c r="J918" s="28">
        <f>SUM(J919:J921)</f>
        <v>0</v>
      </c>
    </row>
    <row r="919" spans="1:10">
      <c r="A919" s="11"/>
      <c r="B919" s="16"/>
      <c r="C919" s="17"/>
      <c r="D919" s="17"/>
      <c r="E919" s="17"/>
      <c r="F919" s="16"/>
      <c r="G919" s="16"/>
      <c r="H919" s="23"/>
      <c r="I919" s="28"/>
      <c r="J919" s="28">
        <f t="shared" si="22"/>
        <v>0</v>
      </c>
    </row>
    <row r="920" spans="1:10">
      <c r="A920" s="11"/>
      <c r="B920" s="16"/>
      <c r="C920" s="17"/>
      <c r="D920" s="17"/>
      <c r="E920" s="17"/>
      <c r="F920" s="16"/>
      <c r="G920" s="16"/>
      <c r="H920" s="23"/>
      <c r="I920" s="28"/>
      <c r="J920" s="28"/>
    </row>
    <row r="921" spans="1:10">
      <c r="A921" s="11"/>
      <c r="B921" s="16"/>
      <c r="C921" s="17"/>
      <c r="D921" s="17"/>
      <c r="E921" s="17"/>
      <c r="F921" s="16"/>
      <c r="G921" s="16"/>
      <c r="H921" s="23"/>
      <c r="I921" s="28"/>
      <c r="J921" s="28">
        <f t="shared" si="22"/>
        <v>0</v>
      </c>
    </row>
    <row r="922" spans="1:10" ht="24.95" customHeight="1">
      <c r="A922" s="45" t="s">
        <v>69</v>
      </c>
      <c r="B922" s="10"/>
      <c r="C922" s="9" t="s">
        <v>298</v>
      </c>
      <c r="D922" s="10"/>
      <c r="E922" s="10"/>
      <c r="F922" s="10"/>
      <c r="G922" s="10"/>
      <c r="H922" s="23">
        <v>0</v>
      </c>
      <c r="I922" s="28"/>
      <c r="J922" s="28">
        <f>SUM(J923:J925)</f>
        <v>375.54999999999995</v>
      </c>
    </row>
    <row r="923" spans="1:10" s="2" customFormat="1" ht="22.5">
      <c r="A923" s="11"/>
      <c r="B923" s="12"/>
      <c r="C923" s="109" t="s">
        <v>2297</v>
      </c>
      <c r="D923" s="439" t="s">
        <v>347</v>
      </c>
      <c r="E923" s="292" t="s">
        <v>17</v>
      </c>
      <c r="F923" s="15" t="s">
        <v>49</v>
      </c>
      <c r="G923" s="15" t="s">
        <v>19</v>
      </c>
      <c r="H923" s="24">
        <v>29</v>
      </c>
      <c r="I923" s="28">
        <v>12.95</v>
      </c>
      <c r="J923" s="28">
        <f t="shared" si="22"/>
        <v>375.54999999999995</v>
      </c>
    </row>
    <row r="924" spans="1:10" s="2" customFormat="1">
      <c r="A924" s="11"/>
      <c r="B924" s="12"/>
      <c r="C924" s="13"/>
      <c r="D924" s="14"/>
      <c r="E924" s="14"/>
      <c r="F924" s="15"/>
      <c r="G924" s="15"/>
      <c r="H924" s="24"/>
      <c r="I924" s="28"/>
      <c r="J924" s="28">
        <f t="shared" si="22"/>
        <v>0</v>
      </c>
    </row>
    <row r="925" spans="1:10" s="2" customFormat="1">
      <c r="A925" s="11"/>
      <c r="B925" s="12"/>
      <c r="C925" s="13"/>
      <c r="D925" s="14"/>
      <c r="E925" s="14"/>
      <c r="F925" s="15"/>
      <c r="G925" s="15"/>
      <c r="H925" s="24"/>
      <c r="I925" s="28"/>
      <c r="J925" s="28">
        <f t="shared" si="22"/>
        <v>0</v>
      </c>
    </row>
    <row r="926" spans="1:10" ht="24.95" customHeight="1">
      <c r="A926" s="45" t="s">
        <v>71</v>
      </c>
      <c r="B926" s="10"/>
      <c r="C926" s="9" t="s">
        <v>302</v>
      </c>
      <c r="D926" s="10"/>
      <c r="E926" s="10"/>
      <c r="F926" s="10"/>
      <c r="G926" s="10"/>
      <c r="H926" s="23">
        <v>0</v>
      </c>
      <c r="I926" s="28"/>
      <c r="J926" s="28">
        <f>SUM(J927:J929)</f>
        <v>0</v>
      </c>
    </row>
    <row r="927" spans="1:10">
      <c r="A927" s="11"/>
      <c r="B927" s="16"/>
      <c r="C927" s="17"/>
      <c r="D927" s="17"/>
      <c r="E927" s="17"/>
      <c r="F927" s="16"/>
      <c r="G927" s="16"/>
      <c r="H927" s="23"/>
      <c r="I927" s="28"/>
      <c r="J927" s="28">
        <f t="shared" si="22"/>
        <v>0</v>
      </c>
    </row>
    <row r="928" spans="1:10">
      <c r="A928" s="11"/>
      <c r="B928" s="16"/>
      <c r="C928" s="17"/>
      <c r="D928" s="17"/>
      <c r="E928" s="17"/>
      <c r="F928" s="16"/>
      <c r="G928" s="16"/>
      <c r="H928" s="23"/>
      <c r="I928" s="28"/>
      <c r="J928" s="28"/>
    </row>
    <row r="929" spans="1:10">
      <c r="A929" s="11"/>
      <c r="B929" s="16"/>
      <c r="C929" s="17"/>
      <c r="D929" s="17"/>
      <c r="E929" s="17"/>
      <c r="F929" s="16"/>
      <c r="G929" s="16"/>
      <c r="H929" s="23"/>
      <c r="I929" s="28"/>
      <c r="J929" s="28">
        <f t="shared" si="22"/>
        <v>0</v>
      </c>
    </row>
    <row r="930" spans="1:10" ht="24.95" customHeight="1">
      <c r="A930" s="45" t="s">
        <v>73</v>
      </c>
      <c r="B930" s="10"/>
      <c r="C930" s="9" t="s">
        <v>304</v>
      </c>
      <c r="D930" s="10"/>
      <c r="E930" s="10"/>
      <c r="F930" s="10"/>
      <c r="G930" s="10"/>
      <c r="H930" s="23">
        <v>0</v>
      </c>
      <c r="I930" s="28"/>
      <c r="J930" s="28">
        <f>SUM(J931:J933)</f>
        <v>725</v>
      </c>
    </row>
    <row r="931" spans="1:10" s="2" customFormat="1">
      <c r="A931" s="11"/>
      <c r="B931" s="12"/>
      <c r="C931" s="67" t="s">
        <v>2298</v>
      </c>
      <c r="D931" s="67" t="s">
        <v>2299</v>
      </c>
      <c r="E931" s="67" t="s">
        <v>907</v>
      </c>
      <c r="F931" s="15" t="s">
        <v>49</v>
      </c>
      <c r="G931" s="15" t="s">
        <v>1075</v>
      </c>
      <c r="H931" s="24">
        <v>29</v>
      </c>
      <c r="I931" s="28">
        <v>25</v>
      </c>
      <c r="J931" s="28">
        <f t="shared" si="22"/>
        <v>725</v>
      </c>
    </row>
    <row r="932" spans="1:10" s="2" customFormat="1">
      <c r="A932" s="11"/>
      <c r="B932" s="12"/>
      <c r="C932" s="13"/>
      <c r="D932" s="14"/>
      <c r="E932" s="14"/>
      <c r="F932" s="15"/>
      <c r="G932" s="15"/>
      <c r="H932" s="24"/>
      <c r="I932" s="28"/>
      <c r="J932" s="28">
        <f t="shared" si="22"/>
        <v>0</v>
      </c>
    </row>
    <row r="933" spans="1:10" s="2" customFormat="1">
      <c r="A933" s="11"/>
      <c r="B933" s="12"/>
      <c r="C933" s="13"/>
      <c r="D933" s="14"/>
      <c r="E933" s="14"/>
      <c r="F933" s="15"/>
      <c r="G933" s="15"/>
      <c r="H933" s="24"/>
      <c r="I933" s="28"/>
      <c r="J933" s="28">
        <f t="shared" si="22"/>
        <v>0</v>
      </c>
    </row>
    <row r="934" spans="1:10" ht="24.95" customHeight="1">
      <c r="A934" s="45" t="s">
        <v>75</v>
      </c>
      <c r="B934" s="10"/>
      <c r="C934" s="9" t="s">
        <v>308</v>
      </c>
      <c r="D934" s="10"/>
      <c r="E934" s="10"/>
      <c r="F934" s="10"/>
      <c r="G934" s="10"/>
      <c r="H934" s="23">
        <v>0</v>
      </c>
      <c r="I934" s="28"/>
      <c r="J934" s="28">
        <f>SUM(J935:J937)</f>
        <v>0</v>
      </c>
    </row>
    <row r="935" spans="1:10">
      <c r="A935" s="11"/>
      <c r="B935" s="16"/>
      <c r="C935" s="17"/>
      <c r="D935" s="17"/>
      <c r="E935" s="17"/>
      <c r="F935" s="16"/>
      <c r="G935" s="16"/>
      <c r="H935" s="23"/>
      <c r="I935" s="28"/>
      <c r="J935" s="28">
        <f t="shared" si="22"/>
        <v>0</v>
      </c>
    </row>
    <row r="936" spans="1:10">
      <c r="A936" s="11"/>
      <c r="B936" s="16"/>
      <c r="C936" s="17"/>
      <c r="D936" s="17"/>
      <c r="E936" s="17"/>
      <c r="F936" s="16"/>
      <c r="G936" s="16"/>
      <c r="H936" s="23"/>
      <c r="I936" s="28"/>
      <c r="J936" s="28"/>
    </row>
    <row r="937" spans="1:10">
      <c r="A937" s="11"/>
      <c r="B937" s="16"/>
      <c r="C937" s="17"/>
      <c r="D937" s="17"/>
      <c r="E937" s="17"/>
      <c r="F937" s="16"/>
      <c r="G937" s="16"/>
      <c r="H937" s="23"/>
      <c r="I937" s="28"/>
      <c r="J937" s="28">
        <f t="shared" ref="J937:J953" si="23">H937*I937</f>
        <v>0</v>
      </c>
    </row>
    <row r="938" spans="1:10" ht="24.95" customHeight="1">
      <c r="A938" s="45" t="s">
        <v>77</v>
      </c>
      <c r="B938" s="10"/>
      <c r="C938" s="9" t="s">
        <v>309</v>
      </c>
      <c r="D938" s="10"/>
      <c r="E938" s="10"/>
      <c r="F938" s="10"/>
      <c r="G938" s="10"/>
      <c r="H938" s="23">
        <v>0</v>
      </c>
      <c r="I938" s="28"/>
      <c r="J938" s="28">
        <f>SUM(J939:J941)</f>
        <v>375.54999999999995</v>
      </c>
    </row>
    <row r="939" spans="1:10" s="2" customFormat="1" ht="22.5">
      <c r="A939" s="11"/>
      <c r="B939" s="12"/>
      <c r="C939" s="13" t="s">
        <v>2300</v>
      </c>
      <c r="D939" s="14" t="s">
        <v>2301</v>
      </c>
      <c r="E939" s="14" t="s">
        <v>17</v>
      </c>
      <c r="F939" s="15" t="s">
        <v>49</v>
      </c>
      <c r="G939" s="15" t="s">
        <v>19</v>
      </c>
      <c r="H939" s="24">
        <v>29</v>
      </c>
      <c r="I939" s="28">
        <v>12.95</v>
      </c>
      <c r="J939" s="28">
        <f t="shared" si="23"/>
        <v>375.54999999999995</v>
      </c>
    </row>
    <row r="940" spans="1:10" s="2" customFormat="1">
      <c r="A940" s="11"/>
      <c r="B940" s="12"/>
      <c r="C940" s="13"/>
      <c r="D940" s="14"/>
      <c r="E940" s="14"/>
      <c r="F940" s="15"/>
      <c r="G940" s="15"/>
      <c r="H940" s="24"/>
      <c r="I940" s="28"/>
      <c r="J940" s="28">
        <f t="shared" si="23"/>
        <v>0</v>
      </c>
    </row>
    <row r="941" spans="1:10" s="2" customFormat="1">
      <c r="A941" s="11"/>
      <c r="B941" s="12"/>
      <c r="C941" s="13"/>
      <c r="D941" s="14"/>
      <c r="E941" s="14"/>
      <c r="F941" s="15"/>
      <c r="G941" s="15"/>
      <c r="H941" s="24"/>
      <c r="I941" s="28"/>
      <c r="J941" s="28">
        <f t="shared" si="23"/>
        <v>0</v>
      </c>
    </row>
    <row r="942" spans="1:10" ht="24.95" customHeight="1">
      <c r="A942" s="45" t="s">
        <v>79</v>
      </c>
      <c r="B942" s="10"/>
      <c r="C942" s="9" t="s">
        <v>312</v>
      </c>
      <c r="D942" s="10"/>
      <c r="E942" s="10"/>
      <c r="F942" s="10"/>
      <c r="G942" s="10"/>
      <c r="H942" s="23">
        <v>0</v>
      </c>
      <c r="I942" s="28"/>
      <c r="J942" s="28">
        <f>SUM(J943:J945)</f>
        <v>0</v>
      </c>
    </row>
    <row r="943" spans="1:10">
      <c r="A943" s="11"/>
      <c r="B943" s="16"/>
      <c r="C943" s="17"/>
      <c r="D943" s="17"/>
      <c r="E943" s="17"/>
      <c r="F943" s="16"/>
      <c r="G943" s="16"/>
      <c r="H943" s="23"/>
      <c r="I943" s="28"/>
      <c r="J943" s="28">
        <f t="shared" si="23"/>
        <v>0</v>
      </c>
    </row>
    <row r="944" spans="1:10">
      <c r="A944" s="11"/>
      <c r="B944" s="16"/>
      <c r="C944" s="17"/>
      <c r="D944" s="17"/>
      <c r="E944" s="17"/>
      <c r="F944" s="16"/>
      <c r="G944" s="16"/>
      <c r="H944" s="23"/>
      <c r="I944" s="28"/>
      <c r="J944" s="28"/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ht="24.95" customHeight="1">
      <c r="A946" s="45" t="s">
        <v>81</v>
      </c>
      <c r="B946" s="10"/>
      <c r="C946" s="9" t="s">
        <v>212</v>
      </c>
      <c r="D946" s="10"/>
      <c r="E946" s="10"/>
      <c r="F946" s="10"/>
      <c r="G946" s="10"/>
      <c r="H946" s="23">
        <v>0</v>
      </c>
      <c r="I946" s="28"/>
      <c r="J946" s="28">
        <f>SUM(J947:J949)</f>
        <v>0</v>
      </c>
    </row>
    <row r="947" spans="1:10">
      <c r="A947" s="11"/>
      <c r="B947" s="16"/>
      <c r="C947" s="17" t="s">
        <v>1298</v>
      </c>
      <c r="D947" s="17"/>
      <c r="E947" s="17" t="s">
        <v>17</v>
      </c>
      <c r="F947" s="16">
        <v>8</v>
      </c>
      <c r="G947" s="16" t="s">
        <v>19</v>
      </c>
      <c r="H947" s="23">
        <v>29</v>
      </c>
      <c r="I947" s="28"/>
      <c r="J947" s="28">
        <f t="shared" si="23"/>
        <v>0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3"/>
        <v>0</v>
      </c>
    </row>
    <row r="949" spans="1:10" s="2" customFormat="1">
      <c r="A949" s="11"/>
      <c r="B949" s="12"/>
      <c r="C949" s="13"/>
      <c r="D949" s="14"/>
      <c r="E949" s="14"/>
      <c r="F949" s="15"/>
      <c r="G949" s="15"/>
      <c r="H949" s="24"/>
      <c r="I949" s="28"/>
      <c r="J949" s="28">
        <f t="shared" si="23"/>
        <v>0</v>
      </c>
    </row>
    <row r="950" spans="1:10" ht="24.95" customHeight="1">
      <c r="A950" s="45" t="s">
        <v>83</v>
      </c>
      <c r="B950" s="10"/>
      <c r="C950" s="9" t="s">
        <v>219</v>
      </c>
      <c r="D950" s="10"/>
      <c r="E950" s="10"/>
      <c r="F950" s="10"/>
      <c r="G950" s="10"/>
      <c r="H950" s="23">
        <v>0</v>
      </c>
      <c r="I950" s="28"/>
      <c r="J950" s="28">
        <f>SUM(J951:J953)</f>
        <v>0</v>
      </c>
    </row>
    <row r="951" spans="1:10">
      <c r="A951" s="11"/>
      <c r="B951" s="16"/>
      <c r="C951" s="17"/>
      <c r="D951" s="17"/>
      <c r="E951" s="17"/>
      <c r="F951" s="16"/>
      <c r="G951" s="16"/>
      <c r="H951" s="23"/>
      <c r="I951" s="28"/>
      <c r="J951" s="28">
        <f t="shared" si="23"/>
        <v>0</v>
      </c>
    </row>
    <row r="952" spans="1:10">
      <c r="A952" s="11"/>
      <c r="B952" s="16"/>
      <c r="C952" s="17"/>
      <c r="D952" s="17"/>
      <c r="E952" s="17"/>
      <c r="F952" s="16"/>
      <c r="G952" s="16"/>
      <c r="H952" s="23"/>
      <c r="I952" s="28"/>
      <c r="J952" s="28"/>
    </row>
    <row r="953" spans="1:10">
      <c r="A953" s="11"/>
      <c r="B953" s="16"/>
      <c r="C953" s="17"/>
      <c r="D953" s="17"/>
      <c r="E953" s="17"/>
      <c r="F953" s="16"/>
      <c r="G953" s="16"/>
      <c r="H953" s="23"/>
      <c r="I953" s="28"/>
      <c r="J953" s="28">
        <f t="shared" si="23"/>
        <v>0</v>
      </c>
    </row>
    <row r="954" spans="1:10" ht="24.95" customHeight="1">
      <c r="A954" s="45" t="s">
        <v>85</v>
      </c>
      <c r="B954" s="10"/>
      <c r="C954" s="9" t="s">
        <v>220</v>
      </c>
      <c r="D954" s="10"/>
      <c r="E954" s="10"/>
      <c r="F954" s="10"/>
      <c r="G954" s="10"/>
      <c r="H954" s="23">
        <v>0</v>
      </c>
      <c r="I954" s="28"/>
      <c r="J954" s="28">
        <f>SUM(J955:J957)</f>
        <v>331.46999999999997</v>
      </c>
    </row>
    <row r="955" spans="1:10" s="2" customFormat="1" ht="22.5">
      <c r="A955" s="11"/>
      <c r="B955" s="12"/>
      <c r="C955" s="13" t="s">
        <v>2302</v>
      </c>
      <c r="D955" s="14" t="s">
        <v>355</v>
      </c>
      <c r="E955" s="14" t="s">
        <v>17</v>
      </c>
      <c r="F955" s="15" t="s">
        <v>49</v>
      </c>
      <c r="G955" s="15" t="s">
        <v>371</v>
      </c>
      <c r="H955" s="24">
        <v>29</v>
      </c>
      <c r="I955" s="60">
        <v>11.43</v>
      </c>
      <c r="J955" s="28">
        <f t="shared" ref="J955:J997" si="24">H955*I955</f>
        <v>331.46999999999997</v>
      </c>
    </row>
    <row r="956" spans="1:10" s="2" customFormat="1">
      <c r="A956" s="11"/>
      <c r="B956" s="12"/>
      <c r="C956" s="13"/>
      <c r="D956" s="14"/>
      <c r="E956" s="14"/>
      <c r="F956" s="15"/>
      <c r="G956" s="15"/>
      <c r="H956" s="24"/>
      <c r="I956" s="28"/>
      <c r="J956" s="28">
        <f t="shared" si="24"/>
        <v>0</v>
      </c>
    </row>
    <row r="957" spans="1:10" s="2" customFormat="1">
      <c r="A957" s="11"/>
      <c r="B957" s="12"/>
      <c r="C957" s="13"/>
      <c r="D957" s="14"/>
      <c r="E957" s="14"/>
      <c r="F957" s="15"/>
      <c r="G957" s="15"/>
      <c r="H957" s="24"/>
      <c r="I957" s="28"/>
      <c r="J957" s="28">
        <f t="shared" si="24"/>
        <v>0</v>
      </c>
    </row>
    <row r="958" spans="1:10" ht="24.95" customHeight="1">
      <c r="A958" s="45" t="s">
        <v>126</v>
      </c>
      <c r="B958" s="10"/>
      <c r="C958" s="9" t="s">
        <v>227</v>
      </c>
      <c r="D958" s="10"/>
      <c r="E958" s="10"/>
      <c r="F958" s="10"/>
      <c r="G958" s="10"/>
      <c r="H958" s="23">
        <v>0</v>
      </c>
      <c r="I958" s="28"/>
      <c r="J958" s="28">
        <f>SUM(J961)</f>
        <v>0</v>
      </c>
    </row>
    <row r="959" spans="1:10" ht="12.6" customHeight="1">
      <c r="A959" s="45"/>
      <c r="B959" s="10"/>
      <c r="C959" s="9"/>
      <c r="D959" s="10"/>
      <c r="E959" s="10"/>
      <c r="F959" s="10"/>
      <c r="G959" s="10"/>
      <c r="H959" s="23"/>
      <c r="I959" s="28"/>
      <c r="J959" s="28"/>
    </row>
    <row r="960" spans="1:10" ht="11.45" customHeight="1">
      <c r="A960" s="45"/>
      <c r="B960" s="10"/>
      <c r="C960" s="9"/>
      <c r="D960" s="10"/>
      <c r="E960" s="10"/>
      <c r="F960" s="10"/>
      <c r="G960" s="10"/>
      <c r="H960" s="23"/>
      <c r="I960" s="28"/>
      <c r="J960" s="28"/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ht="24.95" customHeight="1">
      <c r="A962" s="45" t="s">
        <v>127</v>
      </c>
      <c r="B962" s="10"/>
      <c r="C962" s="9" t="s">
        <v>58</v>
      </c>
      <c r="D962" s="10"/>
      <c r="E962" s="10"/>
      <c r="F962" s="10"/>
      <c r="G962" s="10"/>
      <c r="H962" s="23">
        <v>0</v>
      </c>
      <c r="I962" s="28"/>
      <c r="J962" s="28">
        <f>SUM(J963:J965)</f>
        <v>0</v>
      </c>
    </row>
    <row r="963" spans="1:10" s="2" customFormat="1">
      <c r="A963" s="11"/>
      <c r="B963" s="12"/>
      <c r="C963" s="13"/>
      <c r="D963" s="14"/>
      <c r="E963" s="14"/>
      <c r="F963" s="15"/>
      <c r="G963" s="15"/>
      <c r="H963" s="24"/>
      <c r="I963" s="28"/>
      <c r="J963" s="28">
        <f t="shared" si="24"/>
        <v>0</v>
      </c>
    </row>
    <row r="964" spans="1:10" s="2" customFormat="1">
      <c r="A964" s="11"/>
      <c r="B964" s="12"/>
      <c r="C964" s="13"/>
      <c r="D964" s="14"/>
      <c r="E964" s="14"/>
      <c r="F964" s="15"/>
      <c r="G964" s="15"/>
      <c r="H964" s="24"/>
      <c r="I964" s="28"/>
      <c r="J964" s="28">
        <f t="shared" si="24"/>
        <v>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ht="24.95" customHeight="1">
      <c r="A966" s="45" t="s">
        <v>128</v>
      </c>
      <c r="B966" s="10"/>
      <c r="C966" s="9" t="s">
        <v>60</v>
      </c>
      <c r="D966" s="10"/>
      <c r="E966" s="10"/>
      <c r="F966" s="10"/>
      <c r="G966" s="10"/>
      <c r="H966" s="23">
        <v>0</v>
      </c>
      <c r="I966" s="28"/>
      <c r="J966" s="28">
        <f>SUM(J967:J969)</f>
        <v>0</v>
      </c>
    </row>
    <row r="967" spans="1:10" s="2" customFormat="1">
      <c r="A967" s="11"/>
      <c r="B967" s="12"/>
      <c r="C967" s="13"/>
      <c r="D967" s="14"/>
      <c r="E967" s="14"/>
      <c r="F967" s="15"/>
      <c r="G967" s="15"/>
      <c r="H967" s="24"/>
      <c r="I967" s="28"/>
      <c r="J967" s="28">
        <f t="shared" si="24"/>
        <v>0</v>
      </c>
    </row>
    <row r="968" spans="1:10" s="2" customFormat="1">
      <c r="A968" s="11"/>
      <c r="B968" s="12"/>
      <c r="C968" s="13"/>
      <c r="D968" s="14"/>
      <c r="E968" s="14"/>
      <c r="F968" s="15"/>
      <c r="G968" s="15"/>
      <c r="H968" s="24"/>
      <c r="I968" s="28"/>
      <c r="J968" s="28">
        <f t="shared" si="24"/>
        <v>0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ht="24.95" customHeight="1">
      <c r="A970" s="45" t="s">
        <v>146</v>
      </c>
      <c r="B970" s="10"/>
      <c r="C970" s="9" t="s">
        <v>230</v>
      </c>
      <c r="D970" s="10"/>
      <c r="E970" s="10"/>
      <c r="F970" s="10"/>
      <c r="G970" s="10"/>
      <c r="H970" s="23">
        <v>0</v>
      </c>
      <c r="I970" s="28"/>
      <c r="J970" s="28">
        <f>SUM(J971:J973)</f>
        <v>690.49</v>
      </c>
    </row>
    <row r="971" spans="1:10" s="2" customFormat="1" ht="33.75">
      <c r="A971" s="11"/>
      <c r="B971" s="12"/>
      <c r="C971" s="177" t="s">
        <v>1302</v>
      </c>
      <c r="D971" s="171" t="s">
        <v>1303</v>
      </c>
      <c r="E971" s="177" t="s">
        <v>1304</v>
      </c>
      <c r="F971" s="15" t="s">
        <v>49</v>
      </c>
      <c r="G971" s="15" t="s">
        <v>1075</v>
      </c>
      <c r="H971" s="24">
        <v>29</v>
      </c>
      <c r="I971" s="28">
        <v>23.81</v>
      </c>
      <c r="J971" s="28">
        <f t="shared" si="24"/>
        <v>690.49</v>
      </c>
    </row>
    <row r="972" spans="1:10" s="2" customFormat="1">
      <c r="A972" s="11"/>
      <c r="B972" s="12"/>
      <c r="C972" s="13"/>
      <c r="D972" s="14"/>
      <c r="E972" s="14"/>
      <c r="F972" s="15"/>
      <c r="G972" s="15"/>
      <c r="H972" s="24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ht="24.95" customHeight="1">
      <c r="A974" s="45" t="s">
        <v>175</v>
      </c>
      <c r="B974" s="10"/>
      <c r="C974" s="9" t="s">
        <v>235</v>
      </c>
      <c r="D974" s="10"/>
      <c r="E974" s="10"/>
      <c r="F974" s="10"/>
      <c r="G974" s="10"/>
      <c r="H974" s="23">
        <v>0</v>
      </c>
      <c r="I974" s="28"/>
      <c r="J974" s="28">
        <f>SUM(J975:J977)</f>
        <v>0</v>
      </c>
    </row>
    <row r="975" spans="1:10">
      <c r="A975" s="11"/>
      <c r="B975" s="16"/>
      <c r="C975" s="17"/>
      <c r="D975" s="17"/>
      <c r="E975" s="17"/>
      <c r="F975" s="16"/>
      <c r="G975" s="16"/>
      <c r="H975" s="23"/>
      <c r="I975" s="28"/>
      <c r="J975" s="28">
        <f t="shared" si="24"/>
        <v>0</v>
      </c>
    </row>
    <row r="976" spans="1:10" s="2" customFormat="1">
      <c r="A976" s="11"/>
      <c r="B976" s="12"/>
      <c r="C976" s="13"/>
      <c r="D976" s="14"/>
      <c r="E976" s="14"/>
      <c r="F976" s="15"/>
      <c r="G976" s="15"/>
      <c r="H976" s="24"/>
      <c r="I976" s="28"/>
      <c r="J976" s="28">
        <f t="shared" si="24"/>
        <v>0</v>
      </c>
    </row>
    <row r="977" spans="1:10" s="2" customFormat="1">
      <c r="A977" s="11"/>
      <c r="B977" s="12"/>
      <c r="C977" s="13"/>
      <c r="D977" s="14"/>
      <c r="E977" s="14"/>
      <c r="F977" s="15"/>
      <c r="G977" s="15"/>
      <c r="H977" s="24"/>
      <c r="I977" s="28"/>
      <c r="J977" s="28">
        <f t="shared" si="24"/>
        <v>0</v>
      </c>
    </row>
    <row r="978" spans="1:10" ht="24.95" customHeight="1">
      <c r="A978" s="45" t="s">
        <v>176</v>
      </c>
      <c r="B978" s="10"/>
      <c r="C978" s="9" t="s">
        <v>324</v>
      </c>
      <c r="D978" s="10"/>
      <c r="E978" s="10"/>
      <c r="F978" s="10"/>
      <c r="G978" s="10"/>
      <c r="H978" s="23">
        <v>0</v>
      </c>
      <c r="I978" s="28"/>
      <c r="J978" s="28">
        <f>SUM(J979:J981)</f>
        <v>0</v>
      </c>
    </row>
    <row r="979" spans="1:10">
      <c r="A979" s="11"/>
      <c r="B979" s="16"/>
      <c r="C979" s="17"/>
      <c r="D979" s="17"/>
      <c r="E979" s="17"/>
      <c r="F979" s="16"/>
      <c r="G979" s="16"/>
      <c r="H979" s="23"/>
      <c r="I979" s="28"/>
      <c r="J979" s="28">
        <f t="shared" si="24"/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/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ht="24.95" customHeight="1">
      <c r="A982" s="45" t="s">
        <v>177</v>
      </c>
      <c r="B982" s="10"/>
      <c r="C982" s="9" t="s">
        <v>87</v>
      </c>
      <c r="D982" s="10"/>
      <c r="E982" s="10"/>
      <c r="F982" s="10"/>
      <c r="G982" s="10"/>
      <c r="H982" s="23">
        <v>0</v>
      </c>
      <c r="I982" s="28"/>
      <c r="J982" s="28">
        <f>SUM(J983:J985)</f>
        <v>375.54999999999995</v>
      </c>
    </row>
    <row r="983" spans="1:10">
      <c r="A983" s="11"/>
      <c r="B983" s="16"/>
      <c r="C983" s="17" t="s">
        <v>2303</v>
      </c>
      <c r="D983" s="17" t="s">
        <v>2290</v>
      </c>
      <c r="E983" s="17" t="s">
        <v>17</v>
      </c>
      <c r="F983" s="16">
        <v>8</v>
      </c>
      <c r="G983" s="16" t="s">
        <v>19</v>
      </c>
      <c r="H983" s="23">
        <v>29</v>
      </c>
      <c r="I983" s="28">
        <v>12.95</v>
      </c>
      <c r="J983" s="28">
        <f t="shared" si="24"/>
        <v>375.54999999999995</v>
      </c>
    </row>
    <row r="984" spans="1:10">
      <c r="A984" s="11"/>
      <c r="B984" s="16"/>
      <c r="C984" s="17"/>
      <c r="D984" s="17"/>
      <c r="E984" s="17"/>
      <c r="F984" s="16"/>
      <c r="G984" s="16"/>
      <c r="H984" s="23"/>
      <c r="I984" s="28"/>
      <c r="J984" s="28">
        <f t="shared" si="24"/>
        <v>0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>
        <f t="shared" si="24"/>
        <v>0</v>
      </c>
    </row>
    <row r="986" spans="1:10" ht="24.95" customHeight="1">
      <c r="A986" s="45" t="s">
        <v>240</v>
      </c>
      <c r="B986" s="10"/>
      <c r="C986" s="9" t="s">
        <v>65</v>
      </c>
      <c r="D986" s="10"/>
      <c r="E986" s="10"/>
      <c r="F986" s="10"/>
      <c r="G986" s="10"/>
      <c r="H986" s="23">
        <v>0</v>
      </c>
      <c r="I986" s="28"/>
      <c r="J986" s="28">
        <f>SUM(J987:J989)</f>
        <v>279.56</v>
      </c>
    </row>
    <row r="987" spans="1:10" s="2" customFormat="1" ht="22.5">
      <c r="A987" s="11"/>
      <c r="B987" s="12"/>
      <c r="C987" s="13" t="s">
        <v>2304</v>
      </c>
      <c r="D987" s="14" t="s">
        <v>2305</v>
      </c>
      <c r="E987" s="14" t="s">
        <v>17</v>
      </c>
      <c r="F987" s="15" t="s">
        <v>49</v>
      </c>
      <c r="G987" s="15" t="s">
        <v>427</v>
      </c>
      <c r="H987" s="24">
        <v>29</v>
      </c>
      <c r="I987" s="28">
        <v>9.64</v>
      </c>
      <c r="J987" s="28">
        <f t="shared" si="24"/>
        <v>279.56</v>
      </c>
    </row>
    <row r="988" spans="1:10" s="2" customFormat="1">
      <c r="A988" s="11"/>
      <c r="B988" s="12"/>
      <c r="C988" s="13"/>
      <c r="D988" s="14"/>
      <c r="E988" s="14"/>
      <c r="F988" s="15"/>
      <c r="G988" s="15"/>
      <c r="H988" s="24"/>
      <c r="I988" s="28"/>
      <c r="J988" s="28"/>
    </row>
    <row r="989" spans="1:10" s="2" customFormat="1" ht="12" customHeight="1">
      <c r="A989" s="11"/>
      <c r="B989" s="12"/>
      <c r="C989" s="13"/>
      <c r="D989" s="14"/>
      <c r="E989" s="14"/>
      <c r="F989" s="15"/>
      <c r="G989" s="15"/>
      <c r="H989" s="24"/>
      <c r="I989" s="28"/>
      <c r="J989" s="28">
        <f t="shared" si="24"/>
        <v>0</v>
      </c>
    </row>
    <row r="990" spans="1:10" ht="24.95" customHeight="1">
      <c r="A990" s="45" t="s">
        <v>241</v>
      </c>
      <c r="B990" s="10"/>
      <c r="C990" s="9" t="s">
        <v>70</v>
      </c>
      <c r="D990" s="10"/>
      <c r="E990" s="10"/>
      <c r="F990" s="10"/>
      <c r="G990" s="10"/>
      <c r="H990" s="23">
        <v>0</v>
      </c>
      <c r="I990" s="28"/>
      <c r="J990" s="28">
        <f>SUM(J991:J993)</f>
        <v>0</v>
      </c>
    </row>
    <row r="991" spans="1:10" ht="10.9" customHeight="1">
      <c r="A991" s="11"/>
      <c r="B991" s="16"/>
      <c r="C991" s="17"/>
      <c r="D991" s="17"/>
      <c r="E991" s="17"/>
      <c r="F991" s="16"/>
      <c r="G991" s="16"/>
      <c r="H991" s="23"/>
      <c r="I991" s="28"/>
      <c r="J991" s="28">
        <f t="shared" si="24"/>
        <v>0</v>
      </c>
    </row>
    <row r="992" spans="1:10" ht="13.15" customHeight="1">
      <c r="A992" s="11"/>
      <c r="B992" s="16"/>
      <c r="C992" s="17"/>
      <c r="D992" s="17"/>
      <c r="E992" s="17"/>
      <c r="F992" s="16"/>
      <c r="G992" s="16"/>
      <c r="H992" s="23"/>
      <c r="I992" s="28"/>
      <c r="J992" s="28"/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ht="24.95" customHeight="1">
      <c r="A994" s="45" t="s">
        <v>242</v>
      </c>
      <c r="B994" s="10"/>
      <c r="C994" s="9" t="s">
        <v>72</v>
      </c>
      <c r="D994" s="10"/>
      <c r="E994" s="10"/>
      <c r="F994" s="10"/>
      <c r="G994" s="10"/>
      <c r="H994" s="23">
        <v>0</v>
      </c>
      <c r="I994" s="28"/>
      <c r="J994" s="28">
        <f>SUM(J995:J997)</f>
        <v>0</v>
      </c>
    </row>
    <row r="995" spans="1:10">
      <c r="A995" s="11"/>
      <c r="B995" s="16"/>
      <c r="C995" s="17"/>
      <c r="D995" s="17"/>
      <c r="E995" s="17"/>
      <c r="F995" s="16"/>
      <c r="G995" s="16"/>
      <c r="H995" s="23"/>
      <c r="I995" s="28"/>
      <c r="J995" s="28">
        <f t="shared" si="24"/>
        <v>0</v>
      </c>
    </row>
    <row r="996" spans="1:10">
      <c r="A996" s="11"/>
      <c r="B996" s="16"/>
      <c r="C996" s="17"/>
      <c r="D996" s="17"/>
      <c r="E996" s="17"/>
      <c r="F996" s="16"/>
      <c r="G996" s="16"/>
      <c r="H996" s="23"/>
      <c r="I996" s="28"/>
      <c r="J996" s="28">
        <f t="shared" si="24"/>
        <v>0</v>
      </c>
    </row>
    <row r="997" spans="1:10" s="2" customFormat="1">
      <c r="A997" s="11"/>
      <c r="B997" s="16"/>
      <c r="C997" s="14"/>
      <c r="D997" s="14"/>
      <c r="E997" s="14"/>
      <c r="F997" s="15"/>
      <c r="G997" s="15"/>
      <c r="H997" s="24"/>
      <c r="I997" s="28"/>
      <c r="J997" s="28">
        <f t="shared" si="24"/>
        <v>0</v>
      </c>
    </row>
    <row r="998" spans="1:10" ht="24.95" customHeight="1">
      <c r="A998" s="45" t="s">
        <v>243</v>
      </c>
      <c r="B998" s="10"/>
      <c r="C998" s="9" t="s">
        <v>74</v>
      </c>
      <c r="D998" s="10"/>
      <c r="E998" s="10"/>
      <c r="F998" s="10"/>
      <c r="G998" s="10"/>
      <c r="H998" s="23">
        <v>0</v>
      </c>
      <c r="I998" s="28"/>
      <c r="J998" s="28">
        <f>SUM(J999:J1001)</f>
        <v>0</v>
      </c>
    </row>
    <row r="999" spans="1:10" s="2" customFormat="1">
      <c r="A999" s="11"/>
      <c r="B999" s="12"/>
      <c r="C999" s="13"/>
      <c r="D999" s="14"/>
      <c r="E999" s="14"/>
      <c r="F999" s="15"/>
      <c r="G999" s="15"/>
      <c r="H999" s="24"/>
      <c r="I999" s="28"/>
      <c r="J999" s="28">
        <f t="shared" ref="J999:J1021" si="25">H999*I999</f>
        <v>0</v>
      </c>
    </row>
    <row r="1000" spans="1:10" s="2" customFormat="1" ht="12" customHeight="1">
      <c r="A1000" s="11"/>
      <c r="B1000" s="12"/>
      <c r="C1000" s="13"/>
      <c r="D1000" s="14"/>
      <c r="E1000" s="14"/>
      <c r="F1000" s="15"/>
      <c r="G1000" s="15"/>
      <c r="H1000" s="24"/>
      <c r="I1000" s="28"/>
      <c r="J1000" s="28">
        <f t="shared" si="25"/>
        <v>0</v>
      </c>
    </row>
    <row r="1001" spans="1:10" s="2" customFormat="1" ht="12" customHeight="1">
      <c r="A1001" s="11"/>
      <c r="B1001" s="12"/>
      <c r="C1001" s="13"/>
      <c r="D1001" s="14"/>
      <c r="E1001" s="14"/>
      <c r="F1001" s="15"/>
      <c r="G1001" s="15"/>
      <c r="H1001" s="24"/>
      <c r="I1001" s="28"/>
      <c r="J1001" s="28">
        <f t="shared" si="25"/>
        <v>0</v>
      </c>
    </row>
    <row r="1002" spans="1:10" ht="24.95" customHeight="1">
      <c r="A1002" s="45" t="s">
        <v>244</v>
      </c>
      <c r="B1002" s="10"/>
      <c r="C1002" s="9" t="s">
        <v>76</v>
      </c>
      <c r="D1002" s="10"/>
      <c r="E1002" s="10"/>
      <c r="F1002" s="10"/>
      <c r="G1002" s="10"/>
      <c r="H1002" s="23">
        <v>0</v>
      </c>
      <c r="I1002" s="28"/>
      <c r="J1002" s="28">
        <f>SUM(J1003:J1005)</f>
        <v>0</v>
      </c>
    </row>
    <row r="1003" spans="1:10">
      <c r="A1003" s="11"/>
      <c r="B1003" s="16"/>
      <c r="C1003" s="17"/>
      <c r="D1003" s="17"/>
      <c r="E1003" s="17"/>
      <c r="F1003" s="16"/>
      <c r="G1003" s="16"/>
      <c r="H1003" s="23"/>
      <c r="I1003" s="28"/>
      <c r="J1003" s="28">
        <f t="shared" si="25"/>
        <v>0</v>
      </c>
    </row>
    <row r="1004" spans="1:10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/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ht="24.95" customHeight="1">
      <c r="A1006" s="45" t="s">
        <v>245</v>
      </c>
      <c r="B1006" s="10"/>
      <c r="C1006" s="9" t="s">
        <v>78</v>
      </c>
      <c r="D1006" s="10"/>
      <c r="E1006" s="10"/>
      <c r="F1006" s="10"/>
      <c r="G1006" s="10"/>
      <c r="H1006" s="23">
        <v>0</v>
      </c>
      <c r="I1006" s="28"/>
      <c r="J1006" s="28">
        <f>SUM(J1007:J1009)</f>
        <v>0</v>
      </c>
    </row>
    <row r="1007" spans="1:10" ht="11.45" customHeight="1">
      <c r="A1007" s="11"/>
      <c r="B1007" s="16"/>
      <c r="C1007" s="17"/>
      <c r="D1007" s="17"/>
      <c r="E1007" s="17"/>
      <c r="F1007" s="16"/>
      <c r="G1007" s="16"/>
      <c r="H1007" s="23"/>
      <c r="I1007" s="28"/>
      <c r="J1007" s="28">
        <f t="shared" si="25"/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4"/>
      <c r="D1009" s="13"/>
      <c r="E1009" s="14"/>
      <c r="F1009" s="15"/>
      <c r="G1009" s="15"/>
      <c r="H1009" s="24"/>
      <c r="I1009" s="28"/>
      <c r="J1009" s="28">
        <f t="shared" si="25"/>
        <v>0</v>
      </c>
    </row>
    <row r="1010" spans="1:10" ht="24.95" customHeight="1">
      <c r="A1010" s="45" t="s">
        <v>246</v>
      </c>
      <c r="B1010" s="10"/>
      <c r="C1010" s="9" t="s">
        <v>82</v>
      </c>
      <c r="D1010" s="10"/>
      <c r="E1010" s="10"/>
      <c r="F1010" s="10"/>
      <c r="G1010" s="10"/>
      <c r="H1010" s="23">
        <v>0</v>
      </c>
      <c r="I1010" s="28"/>
      <c r="J1010" s="28">
        <f>SUM(J1011:J1013)</f>
        <v>0</v>
      </c>
    </row>
    <row r="1011" spans="1:10">
      <c r="A1011" s="11"/>
      <c r="B1011" s="16"/>
      <c r="C1011" s="17"/>
      <c r="D1011" s="17"/>
      <c r="E1011" s="17"/>
      <c r="F1011" s="16"/>
      <c r="G1011" s="16"/>
      <c r="H1011" s="23"/>
      <c r="I1011" s="28"/>
      <c r="J1011" s="28">
        <f t="shared" si="25"/>
        <v>0</v>
      </c>
    </row>
    <row r="1012" spans="1:10" s="2" customFormat="1">
      <c r="A1012" s="11"/>
      <c r="B1012" s="12"/>
      <c r="C1012" s="13"/>
      <c r="D1012" s="14"/>
      <c r="E1012" s="14"/>
      <c r="F1012" s="15"/>
      <c r="G1012" s="15"/>
      <c r="H1012" s="24"/>
      <c r="I1012" s="28"/>
      <c r="J1012" s="28">
        <f t="shared" si="25"/>
        <v>0</v>
      </c>
    </row>
    <row r="1013" spans="1:10" s="2" customFormat="1">
      <c r="A1013" s="11"/>
      <c r="B1013" s="12"/>
      <c r="C1013" s="13"/>
      <c r="D1013" s="14"/>
      <c r="E1013" s="14"/>
      <c r="F1013" s="15"/>
      <c r="G1013" s="15"/>
      <c r="H1013" s="24"/>
      <c r="I1013" s="28"/>
      <c r="J1013" s="28">
        <f t="shared" si="25"/>
        <v>0</v>
      </c>
    </row>
    <row r="1014" spans="1:10" ht="24.95" customHeight="1">
      <c r="A1014" s="45" t="s">
        <v>329</v>
      </c>
      <c r="B1014" s="10"/>
      <c r="C1014" s="9" t="s">
        <v>84</v>
      </c>
      <c r="D1014" s="10"/>
      <c r="E1014" s="10"/>
      <c r="F1014" s="10"/>
      <c r="G1014" s="10"/>
      <c r="H1014" s="23">
        <v>0</v>
      </c>
      <c r="I1014" s="28"/>
      <c r="J1014" s="28">
        <f>SUM(J1015:J1017)</f>
        <v>0</v>
      </c>
    </row>
    <row r="1015" spans="1:10">
      <c r="A1015" s="11"/>
      <c r="B1015" s="16"/>
      <c r="C1015" s="17"/>
      <c r="D1015" s="17"/>
      <c r="E1015" s="17"/>
      <c r="F1015" s="16"/>
      <c r="G1015" s="16"/>
      <c r="H1015" s="23"/>
      <c r="I1015" s="28"/>
      <c r="J1015" s="28">
        <f t="shared" si="25"/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ht="24.95" customHeight="1">
      <c r="A1018" s="45" t="s">
        <v>330</v>
      </c>
      <c r="B1018" s="10"/>
      <c r="C1018" s="9" t="s">
        <v>86</v>
      </c>
      <c r="D1018" s="10"/>
      <c r="E1018" s="10"/>
      <c r="F1018" s="10"/>
      <c r="G1018" s="10"/>
      <c r="H1018" s="23"/>
      <c r="I1018" s="28"/>
      <c r="J1018" s="28">
        <f>SUM(J1019:J1021)</f>
        <v>0</v>
      </c>
    </row>
    <row r="1019" spans="1:10">
      <c r="A1019" s="11"/>
      <c r="B1019" s="16"/>
      <c r="C1019" s="17"/>
      <c r="D1019" s="17"/>
      <c r="E1019" s="17"/>
      <c r="F1019" s="16"/>
      <c r="G1019" s="16"/>
      <c r="H1019" s="23"/>
      <c r="I1019" s="28"/>
      <c r="J1019" s="28">
        <f t="shared" si="25"/>
        <v>0</v>
      </c>
    </row>
    <row r="1020" spans="1:10">
      <c r="A1020" s="11"/>
      <c r="B1020" s="16"/>
      <c r="C1020" s="17"/>
      <c r="D1020" s="17"/>
      <c r="E1020" s="17"/>
      <c r="F1020" s="16"/>
      <c r="G1020" s="16"/>
      <c r="H1020" s="23"/>
      <c r="I1020" s="28"/>
      <c r="J1020" s="28">
        <f t="shared" si="25"/>
        <v>0</v>
      </c>
    </row>
    <row r="1021" spans="1:10" s="2" customFormat="1" ht="10.9" customHeight="1">
      <c r="A1021" s="11"/>
      <c r="B1021" s="12"/>
      <c r="C1021" s="13"/>
      <c r="D1021" s="14"/>
      <c r="E1021" s="14"/>
      <c r="F1021" s="15"/>
      <c r="G1021" s="15"/>
      <c r="H1021" s="24"/>
      <c r="I1021" s="28"/>
      <c r="J1021" s="28">
        <f t="shared" si="25"/>
        <v>0</v>
      </c>
    </row>
    <row r="1022" spans="1:10" s="2" customFormat="1" ht="15.75">
      <c r="A1022" s="32" t="s">
        <v>91</v>
      </c>
      <c r="B1022" s="33"/>
      <c r="C1022" s="34"/>
      <c r="D1022" s="35"/>
      <c r="E1022" s="35"/>
      <c r="F1022" s="36"/>
      <c r="G1022" s="36"/>
      <c r="H1022" s="37"/>
      <c r="I1022" s="38"/>
      <c r="J1022" s="38"/>
    </row>
    <row r="1023" spans="1:10" ht="39" customHeight="1">
      <c r="A1023" s="30"/>
      <c r="B1023" s="7"/>
      <c r="C1023" s="8"/>
      <c r="D1023" s="8"/>
      <c r="E1023" s="8"/>
      <c r="F1023" s="8"/>
      <c r="G1023" s="8"/>
      <c r="H1023" s="23"/>
      <c r="I1023" s="31" t="s">
        <v>365</v>
      </c>
      <c r="J1023" s="29"/>
    </row>
    <row r="1024" spans="1:10" ht="27" customHeight="1">
      <c r="A1024" s="30"/>
      <c r="B1024" s="7"/>
      <c r="C1024" s="8"/>
      <c r="D1024" s="8"/>
      <c r="E1024" s="8"/>
      <c r="F1024" s="8"/>
      <c r="G1024" s="8"/>
      <c r="H1024" s="23"/>
      <c r="I1024" s="31" t="s">
        <v>366</v>
      </c>
      <c r="J1024" s="28"/>
    </row>
    <row r="1025" spans="1:10" ht="36" customHeight="1">
      <c r="A1025" s="30"/>
      <c r="B1025" s="7"/>
      <c r="C1025" s="8"/>
      <c r="D1025" s="8"/>
      <c r="E1025" s="8"/>
      <c r="F1025" s="8"/>
      <c r="G1025" s="8"/>
      <c r="H1025" s="23"/>
      <c r="I1025" s="31" t="s">
        <v>367</v>
      </c>
      <c r="J1025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3" max="16383" man="1"/>
    <brk id="183" max="16383" man="1"/>
    <brk id="207" max="16383" man="1"/>
    <brk id="285" max="16383" man="1"/>
    <brk id="302" max="16383" man="1"/>
    <brk id="313" max="16383" man="1"/>
    <brk id="321" max="16383" man="1"/>
    <brk id="405" max="16383" man="1"/>
    <brk id="429" max="16383" man="1"/>
    <brk id="451" max="16383" man="1"/>
    <brk id="467" max="16383" man="1"/>
    <brk id="527" max="16383" man="1"/>
    <brk id="595" max="16383" man="1"/>
    <brk id="719" max="16383" man="1"/>
    <brk id="729" max="16383" man="1"/>
    <brk id="757" max="16383" man="1"/>
    <brk id="771" max="16383" man="1"/>
    <brk id="795" max="16383" man="1"/>
    <brk id="877" max="16383" man="1"/>
    <brk id="941" max="16383" man="1"/>
    <brk id="99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BF016-6357-4330-B5F2-486980A59DCC}">
  <sheetPr>
    <pageSetUpPr fitToPage="1"/>
  </sheetPr>
  <dimension ref="A1:J1022"/>
  <sheetViews>
    <sheetView showGridLines="0" zoomScale="115" zoomScaleNormal="115" zoomScaleSheetLayoutView="100" workbookViewId="0"/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2306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0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0</v>
      </c>
    </row>
    <row r="6" spans="1:10" s="2" customFormat="1">
      <c r="A6" s="11"/>
      <c r="B6" s="12"/>
      <c r="C6" s="13"/>
      <c r="D6" s="14"/>
      <c r="E6" s="14"/>
      <c r="F6" s="15"/>
      <c r="G6" s="15"/>
      <c r="H6" s="24"/>
      <c r="I6" s="28"/>
      <c r="J6" s="28">
        <f>H6*I6</f>
        <v>0</v>
      </c>
    </row>
    <row r="7" spans="1:10" s="2" customFormat="1">
      <c r="A7" s="11"/>
      <c r="B7" s="12"/>
      <c r="C7" s="13"/>
      <c r="D7" s="14"/>
      <c r="E7" s="14"/>
      <c r="F7" s="15"/>
      <c r="G7" s="15"/>
      <c r="H7" s="24"/>
      <c r="I7" s="28"/>
      <c r="J7" s="28">
        <f t="shared" ref="J7:J8" si="0">H7*I7</f>
        <v>0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28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0</v>
      </c>
    </row>
    <row r="14" spans="1:10" s="2" customFormat="1">
      <c r="A14" s="11"/>
      <c r="B14" s="12"/>
      <c r="C14" s="13"/>
      <c r="D14" s="14"/>
      <c r="E14" s="14"/>
      <c r="F14" s="15"/>
      <c r="G14" s="15"/>
      <c r="H14" s="24"/>
      <c r="I14" s="28"/>
      <c r="J14" s="28">
        <f>H14*I14</f>
        <v>0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0</v>
      </c>
    </row>
    <row r="30" spans="1:10" s="2" customFormat="1">
      <c r="A30" s="11"/>
      <c r="B30" s="12"/>
      <c r="C30" s="13"/>
      <c r="D30" s="14"/>
      <c r="E30" s="14"/>
      <c r="F30" s="15"/>
      <c r="G30" s="15"/>
      <c r="H30" s="24"/>
      <c r="I30" s="28"/>
      <c r="J30" s="28">
        <f t="shared" si="2"/>
        <v>0</v>
      </c>
    </row>
    <row r="31" spans="1:10" s="2" customFormat="1">
      <c r="A31" s="11"/>
      <c r="B31" s="12"/>
      <c r="C31" s="13"/>
      <c r="D31" s="14"/>
      <c r="E31" s="14"/>
      <c r="F31" s="15"/>
      <c r="G31" s="15"/>
      <c r="H31" s="24"/>
      <c r="I31" s="28"/>
      <c r="J31" s="28">
        <f t="shared" si="2"/>
        <v>0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0</v>
      </c>
    </row>
    <row r="38" spans="1:10" s="2" customFormat="1">
      <c r="A38" s="11"/>
      <c r="B38" s="12"/>
      <c r="C38" s="13"/>
      <c r="D38" s="14"/>
      <c r="E38" s="14"/>
      <c r="F38" s="15"/>
      <c r="G38" s="15"/>
      <c r="H38" s="24"/>
      <c r="I38" s="28"/>
      <c r="J38" s="28">
        <f t="shared" si="2"/>
        <v>0</v>
      </c>
    </row>
    <row r="39" spans="1:10" s="2" customFormat="1">
      <c r="A39" s="11"/>
      <c r="B39" s="12"/>
      <c r="C39" s="13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0</v>
      </c>
    </row>
    <row r="50" spans="1:10" s="2" customFormat="1">
      <c r="A50" s="11"/>
      <c r="B50" s="12"/>
      <c r="C50" s="13"/>
      <c r="D50" s="14"/>
      <c r="E50" s="14"/>
      <c r="F50" s="15"/>
      <c r="G50" s="15"/>
      <c r="H50" s="24"/>
      <c r="I50" s="28"/>
      <c r="J50" s="28">
        <f t="shared" si="2"/>
        <v>0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0</v>
      </c>
    </row>
    <row r="54" spans="1:10" s="2" customFormat="1">
      <c r="A54" s="11"/>
      <c r="B54" s="12"/>
      <c r="C54" s="13"/>
      <c r="D54" s="14"/>
      <c r="E54" s="14"/>
      <c r="F54" s="15"/>
      <c r="G54" s="15"/>
      <c r="H54" s="24"/>
      <c r="I54" s="28"/>
      <c r="J54" s="28">
        <f t="shared" si="2"/>
        <v>0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70</v>
      </c>
      <c r="D57" s="10"/>
      <c r="E57" s="10"/>
      <c r="F57" s="10"/>
      <c r="G57" s="10"/>
      <c r="H57" s="23">
        <v>0</v>
      </c>
      <c r="I57" s="28"/>
      <c r="J57" s="39">
        <f>SUM(J58:J60)</f>
        <v>0</v>
      </c>
    </row>
    <row r="58" spans="1:10">
      <c r="A58" s="11"/>
      <c r="B58" s="16"/>
      <c r="C58" s="17"/>
      <c r="D58" s="17"/>
      <c r="E58" s="17"/>
      <c r="F58" s="16"/>
      <c r="G58" s="16"/>
      <c r="H58" s="23"/>
      <c r="I58" s="28"/>
      <c r="J58" s="28">
        <f t="shared" si="2"/>
        <v>0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0</v>
      </c>
    </row>
    <row r="96" spans="1:10" s="2" customFormat="1">
      <c r="A96" s="11"/>
      <c r="B96" s="12"/>
      <c r="C96" s="13"/>
      <c r="D96" s="14"/>
      <c r="E96" s="14"/>
      <c r="F96" s="15"/>
      <c r="G96" s="15"/>
      <c r="H96" s="24"/>
      <c r="I96" s="28"/>
      <c r="J96" s="28">
        <f t="shared" si="3"/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0</v>
      </c>
    </row>
    <row r="100" spans="1:10" s="2" customFormat="1">
      <c r="A100" s="11"/>
      <c r="B100" s="12"/>
      <c r="C100" s="13"/>
      <c r="D100" s="14"/>
      <c r="E100" s="14"/>
      <c r="F100" s="15"/>
      <c r="G100" s="15"/>
      <c r="H100" s="24"/>
      <c r="I100" s="28"/>
      <c r="J100" s="28">
        <f t="shared" si="3"/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0</v>
      </c>
    </row>
    <row r="112" spans="1:10" s="2" customFormat="1">
      <c r="A112" s="11"/>
      <c r="B112" s="12"/>
      <c r="C112" s="13"/>
      <c r="D112" s="14"/>
      <c r="E112" s="14"/>
      <c r="F112" s="15"/>
      <c r="G112" s="15"/>
      <c r="H112" s="24"/>
      <c r="I112" s="28"/>
      <c r="J112" s="28">
        <f t="shared" si="3"/>
        <v>0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0</v>
      </c>
    </row>
    <row r="132" spans="1:10" s="2" customFormat="1">
      <c r="A132" s="11"/>
      <c r="B132" s="12"/>
      <c r="C132" s="13"/>
      <c r="D132" s="14"/>
      <c r="E132" s="14"/>
      <c r="F132" s="15"/>
      <c r="G132" s="15"/>
      <c r="H132" s="24"/>
      <c r="I132" s="28"/>
      <c r="J132" s="28">
        <f t="shared" si="4"/>
        <v>0</v>
      </c>
    </row>
    <row r="133" spans="1:10" s="2" customFormat="1">
      <c r="A133" s="11"/>
      <c r="B133" s="12"/>
      <c r="C133" s="13"/>
      <c r="D133" s="14"/>
      <c r="E133" s="14"/>
      <c r="F133" s="15"/>
      <c r="G133" s="15"/>
      <c r="H133" s="24"/>
      <c r="I133" s="28"/>
      <c r="J133" s="28">
        <f t="shared" si="4"/>
        <v>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0</v>
      </c>
    </row>
    <row r="136" spans="1:10">
      <c r="A136" s="11"/>
      <c r="B136" s="16"/>
      <c r="C136" s="17"/>
      <c r="D136" s="17"/>
      <c r="E136" s="17"/>
      <c r="F136" s="16"/>
      <c r="G136" s="16"/>
      <c r="H136" s="23"/>
      <c r="I136" s="28"/>
      <c r="J136" s="28">
        <f t="shared" si="4"/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0</v>
      </c>
    </row>
    <row r="140" spans="1:10" s="2" customFormat="1">
      <c r="A140" s="11"/>
      <c r="B140" s="12"/>
      <c r="C140" s="13"/>
      <c r="D140" s="14"/>
      <c r="E140" s="14"/>
      <c r="F140" s="15"/>
      <c r="G140" s="15"/>
      <c r="H140" s="24"/>
      <c r="I140" s="28"/>
      <c r="J140" s="28">
        <f t="shared" si="4"/>
        <v>0</v>
      </c>
    </row>
    <row r="141" spans="1:10" s="2" customFormat="1">
      <c r="A141" s="11"/>
      <c r="B141" s="12"/>
      <c r="C141" s="13"/>
      <c r="D141" s="14"/>
      <c r="E141" s="14"/>
      <c r="F141" s="15"/>
      <c r="G141" s="15"/>
      <c r="H141" s="24"/>
      <c r="I141" s="28"/>
      <c r="J141" s="28">
        <f t="shared" si="4"/>
        <v>0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0</v>
      </c>
    </row>
    <row r="152" spans="1:10" s="2" customFormat="1">
      <c r="A152" s="11"/>
      <c r="B152" s="12"/>
      <c r="C152" s="13"/>
      <c r="D152" s="14"/>
      <c r="E152" s="14"/>
      <c r="F152" s="15"/>
      <c r="G152" s="15"/>
      <c r="H152" s="24"/>
      <c r="I152" s="28"/>
      <c r="J152" s="28">
        <f t="shared" ref="J152:J194" si="5">H152*I152</f>
        <v>0</v>
      </c>
    </row>
    <row r="153" spans="1:10" s="2" customFormat="1">
      <c r="A153" s="11"/>
      <c r="B153" s="12"/>
      <c r="C153" s="13"/>
      <c r="D153" s="14"/>
      <c r="E153" s="14"/>
      <c r="F153" s="15"/>
      <c r="G153" s="15"/>
      <c r="H153" s="24"/>
      <c r="I153" s="28"/>
      <c r="J153" s="28">
        <f t="shared" si="5"/>
        <v>0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0</v>
      </c>
    </row>
    <row r="156" spans="1:10" s="2" customFormat="1">
      <c r="A156" s="11"/>
      <c r="B156" s="12"/>
      <c r="C156" s="13"/>
      <c r="D156" s="14"/>
      <c r="E156" s="14"/>
      <c r="F156" s="15"/>
      <c r="G156" s="15"/>
      <c r="H156" s="24"/>
      <c r="I156" s="28"/>
      <c r="J156" s="28">
        <f t="shared" si="5"/>
        <v>0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70</v>
      </c>
      <c r="D159" s="10"/>
      <c r="E159" s="10"/>
      <c r="F159" s="10"/>
      <c r="G159" s="10"/>
      <c r="H159" s="23">
        <v>0</v>
      </c>
      <c r="I159" s="28"/>
      <c r="J159" s="39">
        <f>SUM(J160:J162)</f>
        <v>0</v>
      </c>
    </row>
    <row r="160" spans="1:10">
      <c r="A160" s="11"/>
      <c r="B160" s="16"/>
      <c r="C160" s="17"/>
      <c r="D160" s="17"/>
      <c r="E160" s="17"/>
      <c r="F160" s="16"/>
      <c r="G160" s="16"/>
      <c r="H160" s="23"/>
      <c r="I160" s="28"/>
      <c r="J160" s="28">
        <f t="shared" si="5"/>
        <v>0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/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0</v>
      </c>
    </row>
    <row r="198" spans="1:10" s="2" customFormat="1">
      <c r="A198" s="11"/>
      <c r="B198" s="12"/>
      <c r="C198" s="13"/>
      <c r="D198" s="14"/>
      <c r="E198" s="14"/>
      <c r="F198" s="15"/>
      <c r="G198" s="15"/>
      <c r="H198" s="24"/>
      <c r="I198" s="28"/>
      <c r="J198" s="28">
        <f t="shared" ref="J198:J236" si="6">H198*I198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0</v>
      </c>
    </row>
    <row r="210" spans="1:10">
      <c r="A210" s="11"/>
      <c r="B210" s="16"/>
      <c r="C210" s="17"/>
      <c r="D210" s="17"/>
      <c r="E210" s="17"/>
      <c r="F210" s="16"/>
      <c r="G210" s="16"/>
      <c r="H210" s="23"/>
      <c r="I210" s="28"/>
      <c r="J210" s="28">
        <f t="shared" si="6"/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 t="shared" si="6"/>
        <v>0</v>
      </c>
    </row>
    <row r="214" spans="1:10" s="2" customFormat="1">
      <c r="A214" s="11"/>
      <c r="B214" s="12"/>
      <c r="C214" s="13"/>
      <c r="D214" s="14"/>
      <c r="E214" s="14"/>
      <c r="F214" s="15"/>
      <c r="G214" s="15"/>
      <c r="H214" s="24"/>
      <c r="I214" s="28"/>
      <c r="J214" s="28">
        <f t="shared" si="6"/>
        <v>0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28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0</v>
      </c>
    </row>
    <row r="238" spans="1:10" s="2" customFormat="1">
      <c r="A238" s="11"/>
      <c r="B238" s="12"/>
      <c r="C238" s="13"/>
      <c r="D238" s="14"/>
      <c r="E238" s="14"/>
      <c r="F238" s="15"/>
      <c r="G238" s="15"/>
      <c r="H238" s="24"/>
      <c r="I238" s="28"/>
      <c r="J238" s="28">
        <f t="shared" ref="J238:J292" si="7">H238*I238</f>
        <v>0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28"/>
      <c r="J239" s="28">
        <f t="shared" si="7"/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0</v>
      </c>
    </row>
    <row r="242" spans="1:10">
      <c r="A242" s="11"/>
      <c r="B242" s="16"/>
      <c r="C242" s="17"/>
      <c r="D242" s="17"/>
      <c r="E242" s="17"/>
      <c r="F242" s="16"/>
      <c r="G242" s="16"/>
      <c r="H242" s="23"/>
      <c r="I242" s="28"/>
      <c r="J242" s="28">
        <f t="shared" si="7"/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0</v>
      </c>
    </row>
    <row r="246" spans="1:10" s="2" customFormat="1">
      <c r="A246" s="11"/>
      <c r="B246" s="12"/>
      <c r="C246" s="13"/>
      <c r="D246" s="14"/>
      <c r="E246" s="14"/>
      <c r="F246" s="15"/>
      <c r="G246" s="15"/>
      <c r="H246" s="24"/>
      <c r="I246" s="28"/>
      <c r="J246" s="28">
        <f t="shared" si="7"/>
        <v>0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SUM(J252)</f>
        <v>0</v>
      </c>
    </row>
    <row r="250" spans="1:10" ht="10.15" customHeight="1">
      <c r="A250" s="45"/>
      <c r="B250" s="10"/>
      <c r="C250" s="9"/>
      <c r="D250" s="10"/>
      <c r="E250" s="10"/>
      <c r="F250" s="10"/>
      <c r="G250" s="10"/>
      <c r="H250" s="23"/>
      <c r="I250" s="28"/>
      <c r="J250" s="39"/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7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SUM(J260)</f>
        <v>0</v>
      </c>
    </row>
    <row r="259" spans="1:10" ht="10.15" customHeight="1">
      <c r="A259" s="45"/>
      <c r="B259" s="10"/>
      <c r="C259" s="9"/>
      <c r="D259" s="10"/>
      <c r="E259" s="10"/>
      <c r="F259" s="10"/>
      <c r="G259" s="10"/>
      <c r="H259" s="23"/>
      <c r="I259" s="28"/>
      <c r="J259" s="39"/>
    </row>
    <row r="260" spans="1:10" s="2" customFormat="1">
      <c r="A260" s="11"/>
      <c r="B260" s="12"/>
      <c r="C260" s="13"/>
      <c r="D260" s="14"/>
      <c r="E260" s="14"/>
      <c r="F260" s="15"/>
      <c r="G260" s="15"/>
      <c r="H260" s="24"/>
      <c r="I260" s="28"/>
      <c r="J260" s="28">
        <f t="shared" si="7"/>
        <v>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0</v>
      </c>
    </row>
    <row r="262" spans="1:10" s="2" customFormat="1">
      <c r="A262" s="11"/>
      <c r="B262" s="12"/>
      <c r="C262" s="13"/>
      <c r="D262" s="14"/>
      <c r="E262" s="14"/>
      <c r="F262" s="15"/>
      <c r="G262" s="15"/>
      <c r="H262" s="24"/>
      <c r="I262" s="28"/>
      <c r="J262" s="28">
        <f t="shared" si="7"/>
        <v>0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0" ht="24.95" customHeight="1">
      <c r="A265" s="45" t="s">
        <v>77</v>
      </c>
      <c r="B265" s="10"/>
      <c r="C265" s="9" t="s">
        <v>70</v>
      </c>
      <c r="D265" s="10"/>
      <c r="E265" s="10"/>
      <c r="F265" s="10"/>
      <c r="G265" s="10"/>
      <c r="H265" s="23">
        <v>0</v>
      </c>
      <c r="I265" s="28"/>
      <c r="J265" s="39">
        <f>SUM(J266:J268)</f>
        <v>0</v>
      </c>
    </row>
    <row r="266" spans="1:10">
      <c r="A266" s="11"/>
      <c r="B266" s="16"/>
      <c r="C266" s="17"/>
      <c r="D266" s="17"/>
      <c r="E266" s="17"/>
      <c r="F266" s="16"/>
      <c r="G266" s="16"/>
      <c r="H266" s="23"/>
      <c r="I266" s="28"/>
      <c r="J266" s="28">
        <f t="shared" si="7"/>
        <v>0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/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0</v>
      </c>
    </row>
    <row r="304" spans="1:10" s="2" customFormat="1">
      <c r="A304" s="11"/>
      <c r="B304" s="12"/>
      <c r="C304" s="13"/>
      <c r="D304" s="14"/>
      <c r="E304" s="14"/>
      <c r="F304" s="15"/>
      <c r="G304" s="15"/>
      <c r="H304" s="24"/>
      <c r="I304" s="28"/>
      <c r="J304" s="28">
        <f t="shared" si="8"/>
        <v>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SUM(J308:J310)</f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>
        <f t="shared" si="8"/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0</v>
      </c>
    </row>
    <row r="312" spans="1:10">
      <c r="A312" s="11"/>
      <c r="B312" s="16"/>
      <c r="C312" s="17"/>
      <c r="D312" s="17"/>
      <c r="E312" s="17"/>
      <c r="F312" s="16"/>
      <c r="G312" s="16"/>
      <c r="H312" s="23"/>
      <c r="I312" s="28"/>
      <c r="J312" s="28">
        <f t="shared" si="8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0</v>
      </c>
    </row>
    <row r="316" spans="1:10">
      <c r="A316" s="11"/>
      <c r="B316" s="16"/>
      <c r="C316" s="17"/>
      <c r="D316" s="17"/>
      <c r="E316" s="17"/>
      <c r="F316" s="16"/>
      <c r="G316" s="16"/>
      <c r="H316" s="23"/>
      <c r="I316" s="28"/>
      <c r="J316" s="28">
        <f t="shared" si="8"/>
        <v>0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0</v>
      </c>
    </row>
    <row r="320" spans="1:10" s="2" customFormat="1">
      <c r="A320" s="11"/>
      <c r="B320" s="12"/>
      <c r="C320" s="13"/>
      <c r="D320" s="14"/>
      <c r="E320" s="14"/>
      <c r="F320" s="15"/>
      <c r="G320" s="15"/>
      <c r="H320" s="24"/>
      <c r="I320" s="28"/>
      <c r="J320" s="28">
        <f t="shared" si="8"/>
        <v>0</v>
      </c>
    </row>
    <row r="321" spans="1:10" s="2" customFormat="1">
      <c r="A321" s="11"/>
      <c r="B321" s="12"/>
      <c r="C321" s="13"/>
      <c r="D321" s="14"/>
      <c r="E321" s="14"/>
      <c r="F321" s="15"/>
      <c r="G321" s="15"/>
      <c r="H321" s="24"/>
      <c r="I321" s="28"/>
      <c r="J321" s="28">
        <f t="shared" si="8"/>
        <v>0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10"/>
      <c r="G323" s="10"/>
      <c r="H323" s="23">
        <v>0</v>
      </c>
      <c r="I323" s="28"/>
      <c r="J323" s="39">
        <f>SUM(J324:J326)</f>
        <v>0</v>
      </c>
    </row>
    <row r="324" spans="1:10">
      <c r="A324" s="11"/>
      <c r="B324" s="16"/>
      <c r="C324" s="17"/>
      <c r="D324" s="17"/>
      <c r="E324" s="17"/>
      <c r="F324" s="16"/>
      <c r="G324" s="16"/>
      <c r="H324" s="23"/>
      <c r="I324" s="28"/>
      <c r="J324" s="28">
        <f t="shared" si="8"/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8"/>
        <v>0</v>
      </c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0</v>
      </c>
    </row>
    <row r="332" spans="1:10">
      <c r="A332" s="11"/>
      <c r="B332" s="16"/>
      <c r="C332" s="17"/>
      <c r="D332" s="17"/>
      <c r="E332" s="17"/>
      <c r="F332" s="16"/>
      <c r="G332" s="16"/>
      <c r="H332" s="23"/>
      <c r="I332" s="28"/>
      <c r="J332" s="28">
        <f t="shared" si="8"/>
        <v>0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28"/>
      <c r="J333" s="28">
        <f t="shared" si="8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0</v>
      </c>
    </row>
    <row r="356" spans="1:10" s="2" customFormat="1">
      <c r="A356" s="11"/>
      <c r="B356" s="12"/>
      <c r="C356" s="13"/>
      <c r="D356" s="14"/>
      <c r="E356" s="14"/>
      <c r="F356" s="15"/>
      <c r="G356" s="15"/>
      <c r="H356" s="24"/>
      <c r="I356" s="28"/>
      <c r="J356" s="28">
        <f t="shared" si="8"/>
        <v>0</v>
      </c>
    </row>
    <row r="357" spans="1:10" s="2" customFormat="1">
      <c r="A357" s="11"/>
      <c r="B357" s="12"/>
      <c r="C357" s="13"/>
      <c r="D357" s="14"/>
      <c r="E357" s="14"/>
      <c r="F357" s="15"/>
      <c r="G357" s="15"/>
      <c r="H357" s="24"/>
      <c r="I357" s="28"/>
      <c r="J357" s="28">
        <f t="shared" si="8"/>
        <v>0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28"/>
      <c r="J358" s="28">
        <f t="shared" ref="J358:J386" si="9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10"/>
      <c r="G359" s="10"/>
      <c r="H359" s="23">
        <v>0</v>
      </c>
      <c r="I359" s="28"/>
      <c r="J359" s="39">
        <f>SUM(J360:J362)</f>
        <v>0</v>
      </c>
    </row>
    <row r="360" spans="1:10">
      <c r="A360" s="11"/>
      <c r="B360" s="16"/>
      <c r="C360" s="17"/>
      <c r="D360" s="17"/>
      <c r="E360" s="17"/>
      <c r="F360" s="16"/>
      <c r="G360" s="16"/>
      <c r="H360" s="23"/>
      <c r="I360" s="28"/>
      <c r="J360" s="28">
        <f t="shared" si="9"/>
        <v>0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28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0</v>
      </c>
    </row>
    <row r="364" spans="1:10" s="2" customFormat="1">
      <c r="A364" s="11"/>
      <c r="B364" s="12"/>
      <c r="C364" s="13"/>
      <c r="D364" s="14"/>
      <c r="E364" s="14"/>
      <c r="F364" s="15"/>
      <c r="G364" s="15"/>
      <c r="H364" s="24"/>
      <c r="I364" s="28"/>
      <c r="J364" s="28">
        <f t="shared" si="9"/>
        <v>0</v>
      </c>
    </row>
    <row r="365" spans="1:10" s="2" customFormat="1">
      <c r="A365" s="11"/>
      <c r="B365" s="12"/>
      <c r="C365" s="13"/>
      <c r="D365" s="14"/>
      <c r="E365" s="14"/>
      <c r="F365" s="15"/>
      <c r="G365" s="15"/>
      <c r="H365" s="24"/>
      <c r="I365" s="28"/>
      <c r="J365" s="28">
        <f t="shared" si="9"/>
        <v>0</v>
      </c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28"/>
      <c r="J366" s="28">
        <f t="shared" si="9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SUM(J370)</f>
        <v>0</v>
      </c>
    </row>
    <row r="368" spans="1:10" ht="10.15" customHeight="1">
      <c r="A368" s="9"/>
      <c r="B368" s="10"/>
      <c r="C368" s="9"/>
      <c r="D368" s="10"/>
      <c r="E368" s="10"/>
      <c r="F368" s="10"/>
      <c r="G368" s="10"/>
      <c r="H368" s="23"/>
      <c r="I368" s="28"/>
      <c r="J368" s="39"/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10"/>
      <c r="G371" s="10"/>
      <c r="H371" s="23">
        <v>0</v>
      </c>
      <c r="I371" s="28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28"/>
      <c r="J374" s="28">
        <f t="shared" si="9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10"/>
      <c r="G375" s="10"/>
      <c r="H375" s="23">
        <v>0</v>
      </c>
      <c r="I375" s="28"/>
      <c r="J375" s="39">
        <f>SUM(J378)</f>
        <v>0</v>
      </c>
    </row>
    <row r="376" spans="1:10" ht="10.9" customHeight="1">
      <c r="A376" s="9"/>
      <c r="B376" s="10"/>
      <c r="C376" s="9"/>
      <c r="D376" s="10"/>
      <c r="E376" s="10"/>
      <c r="F376" s="10"/>
      <c r="G376" s="10"/>
      <c r="H376" s="23"/>
      <c r="I376" s="28"/>
      <c r="J376" s="39"/>
    </row>
    <row r="377" spans="1:10" ht="10.9" customHeight="1">
      <c r="A377" s="9"/>
      <c r="B377" s="10"/>
      <c r="C377" s="9"/>
      <c r="D377" s="10"/>
      <c r="E377" s="10"/>
      <c r="F377" s="10"/>
      <c r="G377" s="10"/>
      <c r="H377" s="23"/>
      <c r="I377" s="28"/>
      <c r="J377" s="39"/>
    </row>
    <row r="378" spans="1:10" s="2" customFormat="1">
      <c r="A378" s="11"/>
      <c r="B378" s="12"/>
      <c r="C378" s="13"/>
      <c r="D378" s="14"/>
      <c r="E378" s="14"/>
      <c r="F378" s="15"/>
      <c r="G378" s="15"/>
      <c r="H378" s="24"/>
      <c r="I378" s="28"/>
      <c r="J378" s="28">
        <f t="shared" si="9"/>
        <v>0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0</v>
      </c>
    </row>
    <row r="380" spans="1:10" s="2" customFormat="1">
      <c r="A380" s="11"/>
      <c r="B380" s="12"/>
      <c r="C380" s="13"/>
      <c r="D380" s="14"/>
      <c r="E380" s="14"/>
      <c r="F380" s="15"/>
      <c r="G380" s="15"/>
      <c r="H380" s="24"/>
      <c r="I380" s="28"/>
      <c r="J380" s="28">
        <f t="shared" si="9"/>
        <v>0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9"/>
        <v>0</v>
      </c>
    </row>
    <row r="383" spans="1:10" ht="24.95" customHeight="1">
      <c r="A383" s="45" t="s">
        <v>83</v>
      </c>
      <c r="B383" s="10"/>
      <c r="C383" s="9" t="s">
        <v>70</v>
      </c>
      <c r="D383" s="10"/>
      <c r="E383" s="10"/>
      <c r="F383" s="10"/>
      <c r="G383" s="10"/>
      <c r="H383" s="23">
        <v>0</v>
      </c>
      <c r="I383" s="28"/>
      <c r="J383" s="39">
        <f>SUM(J384:J386)</f>
        <v>0</v>
      </c>
    </row>
    <row r="384" spans="1:10">
      <c r="A384" s="11"/>
      <c r="B384" s="16"/>
      <c r="C384" s="17"/>
      <c r="D384" s="17"/>
      <c r="E384" s="17"/>
      <c r="F384" s="16"/>
      <c r="G384" s="16"/>
      <c r="H384" s="23"/>
      <c r="I384" s="28"/>
      <c r="J384" s="28">
        <f t="shared" si="9"/>
        <v>0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/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0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28"/>
      <c r="J426" s="28">
        <f t="shared" ref="J426:J488" si="11">H426*I426</f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1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0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28"/>
      <c r="J430" s="28">
        <f t="shared" si="11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28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>
        <v>0</v>
      </c>
      <c r="I437" s="28"/>
      <c r="J437" s="39">
        <f>SUM(J438:J440)</f>
        <v>0</v>
      </c>
    </row>
    <row r="438" spans="1:10" s="2" customFormat="1">
      <c r="A438" s="11"/>
      <c r="B438" s="12"/>
      <c r="C438" s="13"/>
      <c r="D438" s="14"/>
      <c r="E438" s="14"/>
      <c r="F438" s="15"/>
      <c r="G438" s="15"/>
      <c r="H438" s="24"/>
      <c r="I438" s="28"/>
      <c r="J438" s="28">
        <f t="shared" si="11"/>
        <v>0</v>
      </c>
    </row>
    <row r="439" spans="1:10" s="2" customFormat="1">
      <c r="A439" s="11"/>
      <c r="B439" s="12"/>
      <c r="C439" s="13"/>
      <c r="D439" s="14"/>
      <c r="E439" s="14"/>
      <c r="F439" s="15"/>
      <c r="G439" s="15"/>
      <c r="H439" s="24"/>
      <c r="I439" s="28"/>
      <c r="J439" s="28">
        <f t="shared" si="11"/>
        <v>0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1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10"/>
      <c r="G441" s="10"/>
      <c r="H441" s="23">
        <v>0</v>
      </c>
      <c r="I441" s="28"/>
      <c r="J441" s="39">
        <f>SUM(J442:J444)</f>
        <v>0</v>
      </c>
    </row>
    <row r="442" spans="1:10">
      <c r="A442" s="11"/>
      <c r="B442" s="16"/>
      <c r="C442" s="17"/>
      <c r="D442" s="17"/>
      <c r="E442" s="17"/>
      <c r="F442" s="16"/>
      <c r="G442" s="16"/>
      <c r="H442" s="23"/>
      <c r="I442" s="28"/>
      <c r="J442" s="28">
        <f t="shared" si="11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1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1"/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0</v>
      </c>
    </row>
    <row r="450" spans="1:10" s="2" customFormat="1">
      <c r="A450" s="11"/>
      <c r="B450" s="12"/>
      <c r="C450" s="13"/>
      <c r="D450" s="14"/>
      <c r="E450" s="14"/>
      <c r="F450" s="15"/>
      <c r="G450" s="15"/>
      <c r="H450" s="24"/>
      <c r="I450" s="28"/>
      <c r="J450" s="28">
        <f t="shared" si="11"/>
        <v>0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28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>
        <f t="shared" si="11"/>
        <v>0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0</v>
      </c>
    </row>
    <row r="478" spans="1:10" s="2" customFormat="1">
      <c r="A478" s="11"/>
      <c r="B478" s="12"/>
      <c r="C478" s="13"/>
      <c r="D478" s="14"/>
      <c r="E478" s="14"/>
      <c r="F478" s="15"/>
      <c r="G478" s="15"/>
      <c r="H478" s="24"/>
      <c r="I478" s="28"/>
      <c r="J478" s="28">
        <f t="shared" si="11"/>
        <v>0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28"/>
      <c r="J479" s="28">
        <f t="shared" si="11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0</v>
      </c>
    </row>
    <row r="482" spans="1:10">
      <c r="A482" s="11"/>
      <c r="B482" s="16"/>
      <c r="C482" s="17"/>
      <c r="D482" s="17"/>
      <c r="E482" s="17"/>
      <c r="F482" s="16"/>
      <c r="G482" s="16"/>
      <c r="H482" s="23"/>
      <c r="I482" s="28"/>
      <c r="J482" s="28">
        <f t="shared" si="11"/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>
        <f>SUM(J486:J488)</f>
        <v>0</v>
      </c>
    </row>
    <row r="486" spans="1:10" s="2" customFormat="1">
      <c r="A486" s="11"/>
      <c r="B486" s="12"/>
      <c r="C486" s="13"/>
      <c r="D486" s="14"/>
      <c r="E486" s="14"/>
      <c r="F486" s="15"/>
      <c r="G486" s="15"/>
      <c r="H486" s="24"/>
      <c r="I486" s="28"/>
      <c r="J486" s="28">
        <f t="shared" si="11"/>
        <v>0</v>
      </c>
    </row>
    <row r="487" spans="1:10" s="2" customFormat="1">
      <c r="A487" s="11"/>
      <c r="B487" s="12"/>
      <c r="C487" s="13"/>
      <c r="D487" s="14"/>
      <c r="E487" s="14"/>
      <c r="F487" s="15"/>
      <c r="G487" s="15"/>
      <c r="H487" s="24"/>
      <c r="I487" s="28"/>
      <c r="J487" s="28">
        <f t="shared" si="11"/>
        <v>0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28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10"/>
      <c r="G489" s="10"/>
      <c r="H489" s="23">
        <v>0</v>
      </c>
      <c r="I489" s="28"/>
      <c r="J489" s="39">
        <f>SUM(J490:J492)</f>
        <v>0</v>
      </c>
    </row>
    <row r="490" spans="1:10">
      <c r="A490" s="11"/>
      <c r="B490" s="16"/>
      <c r="C490" s="17"/>
      <c r="D490" s="17"/>
      <c r="E490" s="17"/>
      <c r="F490" s="16"/>
      <c r="G490" s="16"/>
      <c r="H490" s="23"/>
      <c r="I490" s="28"/>
      <c r="J490" s="28">
        <f t="shared" ref="J490:J520" si="12">H490*I490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>
        <f>SUM(J494:J496)</f>
        <v>0</v>
      </c>
    </row>
    <row r="494" spans="1:10" s="2" customFormat="1">
      <c r="A494" s="11"/>
      <c r="B494" s="12"/>
      <c r="C494" s="13"/>
      <c r="D494" s="14"/>
      <c r="E494" s="14"/>
      <c r="F494" s="15"/>
      <c r="G494" s="15"/>
      <c r="H494" s="24"/>
      <c r="I494" s="28"/>
      <c r="J494" s="28">
        <f t="shared" si="12"/>
        <v>0</v>
      </c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28"/>
      <c r="J495" s="28">
        <f t="shared" si="12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SUM(J500)</f>
        <v>0</v>
      </c>
    </row>
    <row r="498" spans="1:10" ht="10.15" customHeight="1">
      <c r="A498" s="45"/>
      <c r="B498" s="10"/>
      <c r="C498" s="9"/>
      <c r="D498" s="10"/>
      <c r="E498" s="10"/>
      <c r="F498" s="10"/>
      <c r="G498" s="10"/>
      <c r="H498" s="23"/>
      <c r="I498" s="28"/>
      <c r="J498" s="39"/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2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SUM(J508)</f>
        <v>0</v>
      </c>
    </row>
    <row r="506" spans="1:10" ht="10.9" customHeight="1">
      <c r="A506" s="45"/>
      <c r="B506" s="10"/>
      <c r="C506" s="9"/>
      <c r="D506" s="10"/>
      <c r="E506" s="10"/>
      <c r="F506" s="10"/>
      <c r="G506" s="10"/>
      <c r="H506" s="23"/>
      <c r="I506" s="28"/>
      <c r="J506" s="39"/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2"/>
        <v>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0</v>
      </c>
    </row>
    <row r="510" spans="1:10" s="2" customFormat="1">
      <c r="A510" s="11"/>
      <c r="B510" s="12"/>
      <c r="C510" s="13"/>
      <c r="D510" s="14"/>
      <c r="E510" s="14"/>
      <c r="F510" s="15"/>
      <c r="G510" s="15"/>
      <c r="H510" s="24"/>
      <c r="I510" s="28"/>
      <c r="J510" s="28">
        <f t="shared" si="12"/>
        <v>0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0</v>
      </c>
    </row>
    <row r="514" spans="1:10" s="2" customFormat="1">
      <c r="A514" s="11"/>
      <c r="B514" s="12"/>
      <c r="C514" s="13"/>
      <c r="D514" s="14"/>
      <c r="E514" s="14"/>
      <c r="F514" s="15"/>
      <c r="G514" s="15"/>
      <c r="H514" s="24"/>
      <c r="I514" s="28"/>
      <c r="J514" s="28">
        <f t="shared" si="12"/>
        <v>0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87</v>
      </c>
      <c r="D521" s="10"/>
      <c r="E521" s="10"/>
      <c r="F521" s="10"/>
      <c r="G521" s="10"/>
      <c r="H521" s="23">
        <v>0</v>
      </c>
      <c r="I521" s="28"/>
      <c r="J521" s="39">
        <f>SUM(J522:J524)</f>
        <v>0</v>
      </c>
    </row>
    <row r="522" spans="1:10" s="2" customFormat="1">
      <c r="A522" s="11"/>
      <c r="B522" s="12"/>
      <c r="C522" s="13"/>
      <c r="D522" s="14"/>
      <c r="E522" s="14"/>
      <c r="F522" s="15"/>
      <c r="G522" s="15"/>
      <c r="H522" s="24"/>
      <c r="I522" s="28"/>
      <c r="J522" s="28">
        <f t="shared" ref="J522:J556" si="13">H522*I522</f>
        <v>0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3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3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10"/>
      <c r="G525" s="10"/>
      <c r="H525" s="23">
        <v>0</v>
      </c>
      <c r="I525" s="28"/>
      <c r="J525" s="39">
        <f>SUM(J526:J528)</f>
        <v>0</v>
      </c>
    </row>
    <row r="526" spans="1:10" s="2" customFormat="1">
      <c r="A526" s="11"/>
      <c r="B526" s="12"/>
      <c r="C526" s="13"/>
      <c r="D526" s="14"/>
      <c r="E526" s="14"/>
      <c r="F526" s="15"/>
      <c r="G526" s="15"/>
      <c r="H526" s="24"/>
      <c r="I526" s="28"/>
      <c r="J526" s="28">
        <f t="shared" si="13"/>
        <v>0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3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10"/>
      <c r="G529" s="10"/>
      <c r="H529" s="23">
        <v>0</v>
      </c>
      <c r="I529" s="28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28"/>
      <c r="J530" s="28">
        <f t="shared" si="13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3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3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28"/>
      <c r="J536" s="28">
        <f t="shared" si="13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28"/>
      <c r="J538" s="28">
        <f t="shared" si="13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28"/>
      <c r="J542" s="28">
        <f t="shared" si="13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3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3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28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3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10"/>
      <c r="G549" s="10"/>
      <c r="H549" s="23">
        <v>0</v>
      </c>
      <c r="I549" s="28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10"/>
      <c r="G550" s="10"/>
      <c r="H550" s="23"/>
      <c r="I550" s="28"/>
      <c r="J550" s="39"/>
    </row>
    <row r="551" spans="1:10" ht="10.9" customHeight="1">
      <c r="A551" s="45"/>
      <c r="B551" s="10"/>
      <c r="C551" s="9"/>
      <c r="D551" s="10"/>
      <c r="E551" s="10"/>
      <c r="F551" s="10"/>
      <c r="G551" s="10"/>
      <c r="H551" s="23"/>
      <c r="I551" s="28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28"/>
      <c r="J552" s="28">
        <f t="shared" si="13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10"/>
      <c r="G553" s="10"/>
      <c r="H553" s="23">
        <v>0</v>
      </c>
      <c r="I553" s="28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3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ref="J558:J578" si="14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4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4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10"/>
      <c r="G561" s="10"/>
      <c r="H561" s="23">
        <v>0</v>
      </c>
      <c r="I561" s="28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28"/>
      <c r="J564" s="28">
        <f t="shared" si="14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38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42"/>
      <c r="G566" s="42"/>
      <c r="H566" s="43"/>
      <c r="I566" s="44"/>
      <c r="J566" s="28"/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10"/>
      <c r="G567" s="10"/>
      <c r="H567" s="23">
        <v>0</v>
      </c>
      <c r="I567" s="28"/>
      <c r="J567" s="28">
        <f>SUM(J568:J570)</f>
        <v>0</v>
      </c>
    </row>
    <row r="568" spans="1:10" s="2" customFormat="1">
      <c r="A568" s="11"/>
      <c r="B568" s="12"/>
      <c r="C568" s="13"/>
      <c r="D568" s="14"/>
      <c r="E568" s="14"/>
      <c r="F568" s="15"/>
      <c r="G568" s="15"/>
      <c r="H568" s="24"/>
      <c r="I568" s="28"/>
      <c r="J568" s="28">
        <f t="shared" si="14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4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10"/>
      <c r="G571" s="10"/>
      <c r="H571" s="23">
        <v>0</v>
      </c>
      <c r="I571" s="28"/>
      <c r="J571" s="28">
        <f>SUM(J572:J574)</f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4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10"/>
      <c r="G575" s="10"/>
      <c r="H575" s="23">
        <v>0</v>
      </c>
      <c r="I575" s="28"/>
      <c r="J575" s="28">
        <f>SUM(J576:J578)</f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28"/>
      <c r="J580" s="28">
        <f t="shared" ref="J580:J622" si="15">H580*I580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si="15"/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5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10"/>
      <c r="G583" s="10"/>
      <c r="H583" s="23">
        <v>0</v>
      </c>
      <c r="I583" s="28"/>
      <c r="J583" s="28">
        <f>SUM(J584:J586)</f>
        <v>0</v>
      </c>
    </row>
    <row r="584" spans="1:10" s="2" customFormat="1">
      <c r="A584" s="11"/>
      <c r="B584" s="12"/>
      <c r="C584" s="13"/>
      <c r="D584" s="14"/>
      <c r="E584" s="14"/>
      <c r="F584" s="15"/>
      <c r="G584" s="15"/>
      <c r="H584" s="24"/>
      <c r="I584" s="28"/>
      <c r="J584" s="28">
        <f t="shared" si="15"/>
        <v>0</v>
      </c>
    </row>
    <row r="585" spans="1:10" s="2" customFormat="1">
      <c r="A585" s="11"/>
      <c r="B585" s="12"/>
      <c r="C585" s="13"/>
      <c r="D585" s="14"/>
      <c r="E585" s="14"/>
      <c r="F585" s="15"/>
      <c r="G585" s="15"/>
      <c r="H585" s="24"/>
      <c r="I585" s="28"/>
      <c r="J585" s="28">
        <f t="shared" si="15"/>
        <v>0</v>
      </c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28"/>
      <c r="J586" s="28">
        <f t="shared" si="15"/>
        <v>0</v>
      </c>
    </row>
    <row r="587" spans="1:10" ht="24.95" customHeight="1">
      <c r="A587" s="45" t="s">
        <v>41</v>
      </c>
      <c r="B587" s="10"/>
      <c r="C587" s="9" t="s">
        <v>256</v>
      </c>
      <c r="D587" s="10"/>
      <c r="E587" s="10"/>
      <c r="F587" s="10"/>
      <c r="G587" s="10"/>
      <c r="H587" s="23">
        <v>0</v>
      </c>
      <c r="I587" s="28"/>
      <c r="J587" s="28">
        <f>SUM(J588:J590)</f>
        <v>0</v>
      </c>
    </row>
    <row r="588" spans="1:10">
      <c r="A588" s="11"/>
      <c r="B588" s="16"/>
      <c r="C588" s="17"/>
      <c r="D588" s="17"/>
      <c r="E588" s="17"/>
      <c r="F588" s="16"/>
      <c r="G588" s="16"/>
      <c r="H588" s="23"/>
      <c r="I588" s="28"/>
      <c r="J588" s="28">
        <f t="shared" si="15"/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5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5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10"/>
      <c r="G595" s="10"/>
      <c r="H595" s="23">
        <v>0</v>
      </c>
      <c r="I595" s="28"/>
      <c r="J595" s="28">
        <f>SUM(J596:J598)</f>
        <v>0</v>
      </c>
    </row>
    <row r="596" spans="1:10" s="2" customFormat="1">
      <c r="A596" s="11"/>
      <c r="B596" s="12"/>
      <c r="C596" s="13"/>
      <c r="D596" s="14"/>
      <c r="E596" s="14"/>
      <c r="F596" s="15"/>
      <c r="G596" s="15"/>
      <c r="H596" s="24"/>
      <c r="I596" s="28"/>
      <c r="J596" s="28">
        <f t="shared" si="15"/>
        <v>0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28"/>
      <c r="J597" s="28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5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10"/>
      <c r="G599" s="10"/>
      <c r="H599" s="23">
        <v>0</v>
      </c>
      <c r="I599" s="28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28"/>
      <c r="J600" s="28">
        <f t="shared" si="15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5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5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28"/>
      <c r="J612" s="28">
        <f t="shared" si="15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5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10"/>
      <c r="G615" s="10"/>
      <c r="H615" s="23">
        <v>0</v>
      </c>
      <c r="I615" s="28"/>
      <c r="J615" s="28">
        <f>SUM(J616:J618)</f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5"/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10"/>
      <c r="G619" s="10"/>
      <c r="H619" s="23">
        <v>0</v>
      </c>
      <c r="I619" s="28"/>
      <c r="J619" s="28">
        <f>SUM(J620:J622)</f>
        <v>0</v>
      </c>
    </row>
    <row r="620" spans="1:10">
      <c r="A620" s="11"/>
      <c r="B620" s="16"/>
      <c r="C620" s="17"/>
      <c r="D620" s="17"/>
      <c r="E620" s="17"/>
      <c r="F620" s="16"/>
      <c r="G620" s="16"/>
      <c r="H620" s="23"/>
      <c r="I620" s="28"/>
      <c r="J620" s="28">
        <f t="shared" si="15"/>
        <v>0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28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>
        <f t="shared" si="15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10"/>
      <c r="G623" s="10"/>
      <c r="H623" s="23">
        <v>0</v>
      </c>
      <c r="I623" s="28"/>
      <c r="J623" s="28">
        <f>SUM(J624:J626)</f>
        <v>0</v>
      </c>
    </row>
    <row r="624" spans="1:10" s="2" customFormat="1">
      <c r="A624" s="11"/>
      <c r="B624" s="12"/>
      <c r="C624" s="13"/>
      <c r="D624" s="14"/>
      <c r="E624" s="14"/>
      <c r="F624" s="15"/>
      <c r="G624" s="15"/>
      <c r="H624" s="24"/>
      <c r="I624" s="28"/>
      <c r="J624" s="28">
        <f t="shared" ref="J624:J666" si="16">H624*I624</f>
        <v>0</v>
      </c>
    </row>
    <row r="625" spans="1:10" s="2" customFormat="1">
      <c r="A625" s="11"/>
      <c r="B625" s="12"/>
      <c r="C625" s="13"/>
      <c r="D625" s="14"/>
      <c r="E625" s="14"/>
      <c r="F625" s="15"/>
      <c r="G625" s="15"/>
      <c r="H625" s="24"/>
      <c r="I625" s="28"/>
      <c r="J625" s="28">
        <f t="shared" si="16"/>
        <v>0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si="16"/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10"/>
      <c r="G627" s="10"/>
      <c r="H627" s="23">
        <v>0</v>
      </c>
      <c r="I627" s="28"/>
      <c r="J627" s="28">
        <f>SUM(J628:J630)</f>
        <v>0</v>
      </c>
    </row>
    <row r="628" spans="1:10">
      <c r="A628" s="11"/>
      <c r="B628" s="16"/>
      <c r="C628" s="17"/>
      <c r="D628" s="17"/>
      <c r="E628" s="17"/>
      <c r="F628" s="16"/>
      <c r="G628" s="16"/>
      <c r="H628" s="23"/>
      <c r="I628" s="28"/>
      <c r="J628" s="28">
        <f t="shared" si="16"/>
        <v>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6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10"/>
      <c r="G631" s="10"/>
      <c r="H631" s="23">
        <v>0</v>
      </c>
      <c r="I631" s="28"/>
      <c r="J631" s="28">
        <f>SUM(J632:J634)</f>
        <v>0</v>
      </c>
    </row>
    <row r="632" spans="1:10" s="2" customFormat="1">
      <c r="A632" s="11"/>
      <c r="B632" s="12"/>
      <c r="C632" s="13"/>
      <c r="D632" s="14"/>
      <c r="E632" s="14"/>
      <c r="F632" s="15"/>
      <c r="G632" s="15"/>
      <c r="H632" s="24"/>
      <c r="I632" s="28"/>
      <c r="J632" s="28">
        <f t="shared" si="16"/>
        <v>0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6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10"/>
      <c r="G635" s="10"/>
      <c r="H635" s="23">
        <v>0</v>
      </c>
      <c r="I635" s="28"/>
      <c r="J635" s="28">
        <f>SUM(J636:J638)</f>
        <v>0</v>
      </c>
    </row>
    <row r="636" spans="1:10">
      <c r="A636" s="11"/>
      <c r="B636" s="16"/>
      <c r="C636" s="17"/>
      <c r="D636" s="17"/>
      <c r="E636" s="17"/>
      <c r="F636" s="16"/>
      <c r="G636" s="16"/>
      <c r="H636" s="23"/>
      <c r="I636" s="28"/>
      <c r="J636" s="28">
        <f t="shared" si="16"/>
        <v>0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28"/>
      <c r="J637" s="28"/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>
        <f t="shared" si="16"/>
        <v>0</v>
      </c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10"/>
      <c r="G639" s="10"/>
      <c r="H639" s="23">
        <v>0</v>
      </c>
      <c r="I639" s="28"/>
      <c r="J639" s="28">
        <f>SUM(J640:J642)</f>
        <v>0</v>
      </c>
    </row>
    <row r="640" spans="1:10" s="2" customFormat="1">
      <c r="A640" s="11"/>
      <c r="B640" s="12"/>
      <c r="C640" s="13"/>
      <c r="D640" s="14"/>
      <c r="E640" s="14"/>
      <c r="F640" s="15"/>
      <c r="G640" s="15"/>
      <c r="H640" s="24"/>
      <c r="I640" s="28"/>
      <c r="J640" s="28">
        <f t="shared" si="16"/>
        <v>0</v>
      </c>
    </row>
    <row r="641" spans="1:10" s="2" customFormat="1">
      <c r="A641" s="11"/>
      <c r="B641" s="12"/>
      <c r="C641" s="13"/>
      <c r="D641" s="14"/>
      <c r="E641" s="14"/>
      <c r="F641" s="15"/>
      <c r="G641" s="15"/>
      <c r="H641" s="24"/>
      <c r="I641" s="28"/>
      <c r="J641" s="28">
        <f t="shared" si="16"/>
        <v>0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28"/>
      <c r="J642" s="28">
        <f t="shared" si="16"/>
        <v>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10"/>
      <c r="G643" s="10"/>
      <c r="H643" s="23">
        <v>0</v>
      </c>
      <c r="I643" s="28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10"/>
      <c r="G644" s="10"/>
      <c r="H644" s="23"/>
      <c r="I644" s="28"/>
      <c r="J644" s="28"/>
    </row>
    <row r="645" spans="1:10" ht="10.15" customHeight="1">
      <c r="A645" s="45"/>
      <c r="B645" s="10"/>
      <c r="C645" s="9"/>
      <c r="D645" s="10"/>
      <c r="E645" s="10"/>
      <c r="F645" s="10"/>
      <c r="G645" s="10"/>
      <c r="H645" s="23"/>
      <c r="I645" s="28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6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10"/>
      <c r="G647" s="10"/>
      <c r="H647" s="23">
        <v>0</v>
      </c>
      <c r="I647" s="28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28"/>
      <c r="J648" s="28">
        <f t="shared" si="16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6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10"/>
      <c r="G651" s="10"/>
      <c r="H651" s="23">
        <v>0</v>
      </c>
      <c r="I651" s="28"/>
      <c r="J651" s="28">
        <f>SUM(J652:J654)</f>
        <v>0</v>
      </c>
    </row>
    <row r="652" spans="1:10" s="2" customFormat="1">
      <c r="A652" s="11"/>
      <c r="B652" s="12"/>
      <c r="C652" s="13"/>
      <c r="D652" s="14"/>
      <c r="E652" s="14"/>
      <c r="F652" s="15"/>
      <c r="G652" s="15"/>
      <c r="H652" s="24"/>
      <c r="I652" s="28"/>
      <c r="J652" s="28">
        <f t="shared" si="16"/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10"/>
      <c r="G655" s="10"/>
      <c r="H655" s="23">
        <v>0</v>
      </c>
      <c r="I655" s="28"/>
      <c r="J655" s="28">
        <f>SUM(J656:J658)</f>
        <v>0</v>
      </c>
    </row>
    <row r="656" spans="1:10" s="2" customFormat="1">
      <c r="A656" s="11"/>
      <c r="B656" s="12"/>
      <c r="C656" s="13"/>
      <c r="D656" s="14"/>
      <c r="E656" s="14"/>
      <c r="F656" s="15"/>
      <c r="G656" s="15"/>
      <c r="H656" s="24"/>
      <c r="I656" s="28"/>
      <c r="J656" s="28">
        <f t="shared" si="16"/>
        <v>0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6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10"/>
      <c r="G659" s="10"/>
      <c r="H659" s="23">
        <v>0</v>
      </c>
      <c r="I659" s="28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ht="24.95" customHeight="1">
      <c r="A663" s="45" t="s">
        <v>128</v>
      </c>
      <c r="B663" s="10"/>
      <c r="C663" s="9" t="s">
        <v>87</v>
      </c>
      <c r="D663" s="10"/>
      <c r="E663" s="10"/>
      <c r="F663" s="10"/>
      <c r="G663" s="10"/>
      <c r="H663" s="23">
        <v>0</v>
      </c>
      <c r="I663" s="28"/>
      <c r="J663" s="28">
        <f>SUM(J664:J666)</f>
        <v>0</v>
      </c>
    </row>
    <row r="664" spans="1:10">
      <c r="A664" s="11"/>
      <c r="B664" s="16"/>
      <c r="C664" s="17"/>
      <c r="D664" s="17"/>
      <c r="E664" s="17"/>
      <c r="F664" s="16"/>
      <c r="G664" s="16"/>
      <c r="H664" s="23"/>
      <c r="I664" s="28"/>
      <c r="J664" s="28">
        <f t="shared" si="16"/>
        <v>0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6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6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10"/>
      <c r="G667" s="10"/>
      <c r="H667" s="23">
        <v>0</v>
      </c>
      <c r="I667" s="28"/>
      <c r="J667" s="28">
        <f>SUM(J668:J670)</f>
        <v>0</v>
      </c>
    </row>
    <row r="668" spans="1:10" s="2" customFormat="1">
      <c r="A668" s="11"/>
      <c r="B668" s="12"/>
      <c r="C668" s="13"/>
      <c r="D668" s="14"/>
      <c r="E668" s="14"/>
      <c r="F668" s="15"/>
      <c r="G668" s="15"/>
      <c r="H668" s="24"/>
      <c r="I668" s="28"/>
      <c r="J668" s="28">
        <f t="shared" ref="J668:J702" si="17">H668*I668</f>
        <v>0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si="17"/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10"/>
      <c r="G671" s="10"/>
      <c r="H671" s="23">
        <v>0</v>
      </c>
      <c r="I671" s="28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>
        <f t="shared" si="17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7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28"/>
      <c r="J676" s="28">
        <f t="shared" si="17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7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28"/>
      <c r="J680" s="28">
        <f t="shared" si="17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7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28"/>
      <c r="J684" s="28">
        <f t="shared" si="17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>
        <f t="shared" si="17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7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28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7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10"/>
      <c r="G691" s="10"/>
      <c r="H691" s="23">
        <v>0</v>
      </c>
      <c r="I691" s="28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10"/>
      <c r="G692" s="10"/>
      <c r="H692" s="23"/>
      <c r="I692" s="28"/>
      <c r="J692" s="28"/>
    </row>
    <row r="693" spans="1:10" ht="10.9" customHeight="1">
      <c r="A693" s="45"/>
      <c r="B693" s="10"/>
      <c r="C693" s="9"/>
      <c r="D693" s="10"/>
      <c r="E693" s="10"/>
      <c r="F693" s="10"/>
      <c r="G693" s="10"/>
      <c r="H693" s="23"/>
      <c r="I693" s="28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28"/>
      <c r="J694" s="28">
        <f t="shared" si="17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10"/>
      <c r="G695" s="10"/>
      <c r="H695" s="23">
        <v>0</v>
      </c>
      <c r="I695" s="28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28"/>
      <c r="J696" s="28">
        <f t="shared" si="17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28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7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7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7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28"/>
      <c r="J704" s="28">
        <f t="shared" ref="J704:J760" si="18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si="18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8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38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42"/>
      <c r="G708" s="42"/>
      <c r="H708" s="43"/>
      <c r="I708" s="44"/>
      <c r="J708" s="28"/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10"/>
      <c r="G709" s="10"/>
      <c r="H709" s="23">
        <v>0</v>
      </c>
      <c r="I709" s="28"/>
      <c r="J709" s="28">
        <f>SUM(J710:J712)</f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8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8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10"/>
      <c r="G713" s="10"/>
      <c r="H713" s="23">
        <v>0</v>
      </c>
      <c r="I713" s="28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10"/>
      <c r="G717" s="10"/>
      <c r="H717" s="23">
        <v>0</v>
      </c>
      <c r="I717" s="28"/>
      <c r="J717" s="28">
        <f>SUM(J718:J720)</f>
        <v>0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28"/>
      <c r="J718" s="28">
        <f t="shared" si="18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28"/>
      <c r="J722" s="28">
        <f t="shared" si="18"/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8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10"/>
      <c r="G725" s="10"/>
      <c r="H725" s="23">
        <v>0</v>
      </c>
      <c r="I725" s="28"/>
      <c r="J725" s="28">
        <f>SUM(J726:J728)</f>
        <v>0</v>
      </c>
    </row>
    <row r="726" spans="1:10" s="2" customFormat="1">
      <c r="A726" s="11"/>
      <c r="B726" s="12"/>
      <c r="C726" s="13"/>
      <c r="D726" s="14"/>
      <c r="E726" s="14"/>
      <c r="F726" s="15"/>
      <c r="G726" s="15"/>
      <c r="H726" s="24"/>
      <c r="I726" s="28"/>
      <c r="J726" s="28">
        <f t="shared" si="18"/>
        <v>0</v>
      </c>
    </row>
    <row r="727" spans="1:10" s="2" customFormat="1">
      <c r="A727" s="11"/>
      <c r="B727" s="12"/>
      <c r="C727" s="13"/>
      <c r="D727" s="14"/>
      <c r="E727" s="14"/>
      <c r="F727" s="15"/>
      <c r="G727" s="15"/>
      <c r="H727" s="24"/>
      <c r="I727" s="28"/>
      <c r="J727" s="28">
        <f t="shared" si="18"/>
        <v>0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8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10"/>
      <c r="G729" s="10"/>
      <c r="H729" s="23">
        <v>0</v>
      </c>
      <c r="I729" s="28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28"/>
      <c r="J730" s="28">
        <f t="shared" si="18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8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8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10"/>
      <c r="G737" s="10"/>
      <c r="H737" s="23">
        <v>0</v>
      </c>
      <c r="I737" s="28"/>
      <c r="J737" s="28">
        <f>SUM(J738:J740)</f>
        <v>0</v>
      </c>
    </row>
    <row r="738" spans="1:10" s="2" customFormat="1">
      <c r="A738" s="11"/>
      <c r="B738" s="12"/>
      <c r="C738" s="13"/>
      <c r="D738" s="14"/>
      <c r="E738" s="14"/>
      <c r="F738" s="15"/>
      <c r="G738" s="15"/>
      <c r="H738" s="24"/>
      <c r="I738" s="28"/>
      <c r="J738" s="28">
        <f t="shared" si="18"/>
        <v>0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28"/>
      <c r="J739" s="28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8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28"/>
      <c r="J742" s="28">
        <f t="shared" si="18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8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28"/>
      <c r="J746" s="28">
        <f t="shared" si="18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>
        <f t="shared" si="18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28"/>
      <c r="J750" s="28">
        <f t="shared" si="18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>
        <f t="shared" si="18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10"/>
      <c r="G753" s="10"/>
      <c r="H753" s="23">
        <v>0</v>
      </c>
      <c r="I753" s="28"/>
      <c r="J753" s="28">
        <f>SUM(J754:J756)</f>
        <v>0</v>
      </c>
    </row>
    <row r="754" spans="1:10" s="2" customFormat="1">
      <c r="A754" s="11"/>
      <c r="B754" s="12"/>
      <c r="C754" s="13"/>
      <c r="D754" s="14"/>
      <c r="E754" s="14"/>
      <c r="F754" s="15"/>
      <c r="G754" s="15"/>
      <c r="H754" s="24"/>
      <c r="I754" s="28"/>
      <c r="J754" s="28">
        <f t="shared" si="18"/>
        <v>0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28"/>
      <c r="J755" s="28">
        <f t="shared" si="18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8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28"/>
      <c r="J758" s="28">
        <f t="shared" si="18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>
        <f t="shared" si="18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10"/>
      <c r="G761" s="10"/>
      <c r="H761" s="23">
        <v>0</v>
      </c>
      <c r="I761" s="28"/>
      <c r="J761" s="28">
        <f>SUM(J762:J764)</f>
        <v>0</v>
      </c>
    </row>
    <row r="762" spans="1:10" s="2" customFormat="1">
      <c r="A762" s="11"/>
      <c r="B762" s="12"/>
      <c r="C762" s="13"/>
      <c r="D762" s="14"/>
      <c r="E762" s="14"/>
      <c r="F762" s="15"/>
      <c r="G762" s="15"/>
      <c r="H762" s="24"/>
      <c r="I762" s="28"/>
      <c r="J762" s="28">
        <f t="shared" ref="J762:J812" si="19">H762*I762</f>
        <v>0</v>
      </c>
    </row>
    <row r="763" spans="1:10" s="2" customFormat="1">
      <c r="A763" s="11"/>
      <c r="B763" s="12"/>
      <c r="C763" s="13"/>
      <c r="D763" s="14"/>
      <c r="E763" s="14"/>
      <c r="F763" s="15"/>
      <c r="G763" s="15"/>
      <c r="H763" s="24"/>
      <c r="I763" s="28"/>
      <c r="J763" s="28">
        <f t="shared" si="19"/>
        <v>0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si="19"/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10"/>
      <c r="G765" s="10"/>
      <c r="H765" s="23">
        <v>0</v>
      </c>
      <c r="I765" s="28"/>
      <c r="J765" s="28">
        <f>SUM(J766:J768)</f>
        <v>0</v>
      </c>
    </row>
    <row r="766" spans="1:10">
      <c r="A766" s="11"/>
      <c r="B766" s="16"/>
      <c r="C766" s="17"/>
      <c r="D766" s="17"/>
      <c r="E766" s="17"/>
      <c r="F766" s="16"/>
      <c r="G766" s="16"/>
      <c r="H766" s="23"/>
      <c r="I766" s="28"/>
      <c r="J766" s="28">
        <f t="shared" si="19"/>
        <v>0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>
        <f t="shared" si="19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10"/>
      <c r="G769" s="10"/>
      <c r="H769" s="23">
        <v>0</v>
      </c>
      <c r="I769" s="28"/>
      <c r="J769" s="28">
        <f>SUM(J770:J772)</f>
        <v>0</v>
      </c>
    </row>
    <row r="770" spans="1:10" s="2" customFormat="1">
      <c r="A770" s="11"/>
      <c r="B770" s="12"/>
      <c r="C770" s="13"/>
      <c r="D770" s="14"/>
      <c r="E770" s="14"/>
      <c r="F770" s="15"/>
      <c r="G770" s="15"/>
      <c r="H770" s="24"/>
      <c r="I770" s="28"/>
      <c r="J770" s="28">
        <f t="shared" si="19"/>
        <v>0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28"/>
      <c r="J771" s="28">
        <f t="shared" si="19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28"/>
      <c r="J772" s="28">
        <f t="shared" si="19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10"/>
      <c r="G773" s="10"/>
      <c r="H773" s="23">
        <v>0</v>
      </c>
      <c r="I773" s="28"/>
      <c r="J773" s="28">
        <f>SUM(J774:J776)</f>
        <v>0</v>
      </c>
    </row>
    <row r="774" spans="1:10">
      <c r="A774" s="11"/>
      <c r="B774" s="16"/>
      <c r="C774" s="17"/>
      <c r="D774" s="17"/>
      <c r="E774" s="17"/>
      <c r="F774" s="16"/>
      <c r="G774" s="16"/>
      <c r="H774" s="23"/>
      <c r="I774" s="28"/>
      <c r="J774" s="28">
        <f t="shared" si="19"/>
        <v>0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28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>
        <f t="shared" si="19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10"/>
      <c r="G777" s="10"/>
      <c r="H777" s="23">
        <v>0</v>
      </c>
      <c r="I777" s="28"/>
      <c r="J777" s="28">
        <f>SUM(J778:J780)</f>
        <v>0</v>
      </c>
    </row>
    <row r="778" spans="1:10" s="2" customFormat="1">
      <c r="A778" s="11"/>
      <c r="B778" s="12"/>
      <c r="C778" s="13"/>
      <c r="D778" s="14"/>
      <c r="E778" s="14"/>
      <c r="F778" s="15"/>
      <c r="G778" s="15"/>
      <c r="H778" s="24"/>
      <c r="I778" s="28"/>
      <c r="J778" s="28">
        <f t="shared" si="19"/>
        <v>0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28"/>
      <c r="J779" s="28">
        <f t="shared" si="19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19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10"/>
      <c r="G781" s="10"/>
      <c r="H781" s="23">
        <v>0</v>
      </c>
      <c r="I781" s="28"/>
      <c r="J781" s="28">
        <f>SUM(J782:J784)</f>
        <v>0</v>
      </c>
    </row>
    <row r="782" spans="1:10">
      <c r="A782" s="11"/>
      <c r="B782" s="16"/>
      <c r="C782" s="17"/>
      <c r="D782" s="17"/>
      <c r="E782" s="17"/>
      <c r="F782" s="16"/>
      <c r="G782" s="16"/>
      <c r="H782" s="23"/>
      <c r="I782" s="28"/>
      <c r="J782" s="28">
        <f t="shared" si="19"/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>
        <f t="shared" si="19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10"/>
      <c r="G785" s="10"/>
      <c r="H785" s="23">
        <v>0</v>
      </c>
      <c r="I785" s="28"/>
      <c r="J785" s="28">
        <f>SUM(J786:J788)</f>
        <v>0</v>
      </c>
    </row>
    <row r="786" spans="1:10" s="2" customFormat="1">
      <c r="A786" s="11"/>
      <c r="B786" s="12"/>
      <c r="C786" s="13"/>
      <c r="D786" s="14"/>
      <c r="E786" s="14"/>
      <c r="F786" s="15"/>
      <c r="G786" s="15"/>
      <c r="H786" s="24"/>
      <c r="I786" s="28"/>
      <c r="J786" s="28">
        <f t="shared" si="19"/>
        <v>0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19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10"/>
      <c r="G789" s="10"/>
      <c r="H789" s="23">
        <v>0</v>
      </c>
      <c r="I789" s="28"/>
      <c r="J789" s="28">
        <f>SUM(J790:J792)</f>
        <v>0</v>
      </c>
    </row>
    <row r="790" spans="1:10">
      <c r="A790" s="11"/>
      <c r="B790" s="16"/>
      <c r="C790" s="17"/>
      <c r="D790" s="17"/>
      <c r="E790" s="17"/>
      <c r="F790" s="16"/>
      <c r="G790" s="16"/>
      <c r="H790" s="23"/>
      <c r="I790" s="28"/>
      <c r="J790" s="28">
        <f t="shared" si="19"/>
        <v>0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>
        <f t="shared" si="19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10"/>
      <c r="G793" s="10"/>
      <c r="H793" s="23">
        <v>0</v>
      </c>
      <c r="I793" s="28"/>
      <c r="J793" s="28">
        <f>SUM(J794:J796)</f>
        <v>0</v>
      </c>
    </row>
    <row r="794" spans="1:10" s="2" customFormat="1">
      <c r="A794" s="11"/>
      <c r="B794" s="12"/>
      <c r="C794" s="13"/>
      <c r="D794" s="14"/>
      <c r="E794" s="14"/>
      <c r="F794" s="15"/>
      <c r="G794" s="15"/>
      <c r="H794" s="24"/>
      <c r="I794" s="28"/>
      <c r="J794" s="28">
        <f t="shared" si="19"/>
        <v>0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28"/>
      <c r="J795" s="28">
        <f t="shared" si="19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19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10"/>
      <c r="G797" s="10"/>
      <c r="H797" s="23">
        <v>0</v>
      </c>
      <c r="I797" s="28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10"/>
      <c r="G798" s="10"/>
      <c r="H798" s="23"/>
      <c r="I798" s="28"/>
      <c r="J798" s="28"/>
    </row>
    <row r="799" spans="1:10" ht="12" customHeight="1">
      <c r="A799" s="45"/>
      <c r="B799" s="10"/>
      <c r="C799" s="9"/>
      <c r="D799" s="10"/>
      <c r="E799" s="10"/>
      <c r="F799" s="10"/>
      <c r="G799" s="10"/>
      <c r="H799" s="23"/>
      <c r="I799" s="28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10"/>
      <c r="G801" s="10"/>
      <c r="H801" s="23">
        <v>0</v>
      </c>
      <c r="I801" s="28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>
        <f t="shared" si="19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10"/>
      <c r="G805" s="10"/>
      <c r="H805" s="23">
        <v>0</v>
      </c>
      <c r="I805" s="28"/>
      <c r="J805" s="28">
        <f>SUM(J806:J808)</f>
        <v>0</v>
      </c>
    </row>
    <row r="806" spans="1:10" s="2" customFormat="1">
      <c r="A806" s="11"/>
      <c r="B806" s="12"/>
      <c r="C806" s="13"/>
      <c r="D806" s="14"/>
      <c r="E806" s="14"/>
      <c r="F806" s="15"/>
      <c r="G806" s="15"/>
      <c r="H806" s="24"/>
      <c r="I806" s="28"/>
      <c r="J806" s="28">
        <f t="shared" si="19"/>
        <v>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10"/>
      <c r="G809" s="10"/>
      <c r="H809" s="23">
        <v>0</v>
      </c>
      <c r="I809" s="28"/>
      <c r="J809" s="28">
        <f>SUM(J810:J812)</f>
        <v>0</v>
      </c>
    </row>
    <row r="810" spans="1:10" s="2" customFormat="1">
      <c r="A810" s="11"/>
      <c r="B810" s="12"/>
      <c r="C810" s="13"/>
      <c r="D810" s="14"/>
      <c r="E810" s="14"/>
      <c r="F810" s="15"/>
      <c r="G810" s="15"/>
      <c r="H810" s="24"/>
      <c r="I810" s="28"/>
      <c r="J810" s="28">
        <f t="shared" si="19"/>
        <v>0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10"/>
      <c r="G813" s="10"/>
      <c r="H813" s="23">
        <v>0</v>
      </c>
      <c r="I813" s="28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28"/>
      <c r="J814" s="28">
        <f t="shared" ref="J814:J848" si="20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20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0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si="20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si="20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10"/>
      <c r="G821" s="10"/>
      <c r="H821" s="23">
        <v>0</v>
      </c>
      <c r="I821" s="28"/>
      <c r="J821" s="28">
        <f>SUM(J822:J824)</f>
        <v>0</v>
      </c>
    </row>
    <row r="822" spans="1:10" s="2" customFormat="1">
      <c r="A822" s="11"/>
      <c r="B822" s="12"/>
      <c r="C822" s="13"/>
      <c r="D822" s="14"/>
      <c r="E822" s="14"/>
      <c r="F822" s="15"/>
      <c r="G822" s="15"/>
      <c r="H822" s="24"/>
      <c r="I822" s="28"/>
      <c r="J822" s="28">
        <f t="shared" si="20"/>
        <v>0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0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10"/>
      <c r="G825" s="10"/>
      <c r="H825" s="23">
        <v>0</v>
      </c>
      <c r="I825" s="28"/>
      <c r="J825" s="28">
        <f>SUM(J826:J828)</f>
        <v>0</v>
      </c>
    </row>
    <row r="826" spans="1:10" s="2" customFormat="1">
      <c r="A826" s="11"/>
      <c r="B826" s="12"/>
      <c r="C826" s="13"/>
      <c r="D826" s="14"/>
      <c r="E826" s="14"/>
      <c r="F826" s="15"/>
      <c r="G826" s="15"/>
      <c r="H826" s="24"/>
      <c r="I826" s="28"/>
      <c r="J826" s="28">
        <f t="shared" si="20"/>
        <v>0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10"/>
      <c r="G829" s="10"/>
      <c r="H829" s="23">
        <v>0</v>
      </c>
      <c r="I829" s="28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28"/>
      <c r="J830" s="28">
        <f t="shared" si="20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10"/>
      <c r="G833" s="10"/>
      <c r="H833" s="23">
        <v>0</v>
      </c>
      <c r="I833" s="28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0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0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10"/>
      <c r="G841" s="10"/>
      <c r="H841" s="23">
        <v>0</v>
      </c>
      <c r="I841" s="28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28"/>
      <c r="J846" s="28">
        <f t="shared" si="20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>
        <f t="shared" si="20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28"/>
      <c r="J850" s="28">
        <f t="shared" ref="J850:J864" si="21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si="21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1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1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1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38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42"/>
      <c r="G866" s="42"/>
      <c r="H866" s="43"/>
      <c r="I866" s="44"/>
      <c r="J866" s="28"/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 s="2" customFormat="1">
      <c r="A868" s="11"/>
      <c r="B868" s="12"/>
      <c r="C868" s="13"/>
      <c r="D868" s="14"/>
      <c r="E868" s="14"/>
      <c r="F868" s="15"/>
      <c r="G868" s="15"/>
      <c r="H868" s="24"/>
      <c r="I868" s="28"/>
      <c r="J868" s="28">
        <f>H868*I868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 t="shared" ref="J869:J932" si="22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si="22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10"/>
      <c r="G871" s="10"/>
      <c r="H871" s="23">
        <v>0</v>
      </c>
      <c r="I871" s="28"/>
      <c r="J871" s="28">
        <f>SUM(J872:J874)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 t="shared" si="22"/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28"/>
      <c r="J874" s="28">
        <f t="shared" si="22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10"/>
      <c r="G875" s="10"/>
      <c r="H875" s="23">
        <v>0</v>
      </c>
      <c r="I875" s="28"/>
      <c r="J875" s="28">
        <f>SUM(J876:J878)</f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2"/>
        <v>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28"/>
      <c r="J880" s="28">
        <f t="shared" si="22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2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10"/>
      <c r="G883" s="10"/>
      <c r="H883" s="23">
        <v>0</v>
      </c>
      <c r="I883" s="28"/>
      <c r="J883" s="28">
        <f>SUM(J884:J886)</f>
        <v>0</v>
      </c>
    </row>
    <row r="884" spans="1:10" s="2" customFormat="1">
      <c r="A884" s="11"/>
      <c r="B884" s="12"/>
      <c r="C884" s="13"/>
      <c r="D884" s="14"/>
      <c r="E884" s="14"/>
      <c r="F884" s="15"/>
      <c r="G884" s="15"/>
      <c r="H884" s="24"/>
      <c r="I884" s="28"/>
      <c r="J884" s="28">
        <f t="shared" si="22"/>
        <v>0</v>
      </c>
    </row>
    <row r="885" spans="1:10" s="2" customFormat="1">
      <c r="A885" s="11"/>
      <c r="B885" s="12"/>
      <c r="C885" s="13"/>
      <c r="D885" s="14"/>
      <c r="E885" s="14"/>
      <c r="F885" s="15"/>
      <c r="G885" s="15"/>
      <c r="H885" s="24"/>
      <c r="I885" s="28"/>
      <c r="J885" s="28">
        <f t="shared" si="22"/>
        <v>0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2"/>
        <v>0</v>
      </c>
    </row>
    <row r="887" spans="1:10" ht="24.95" customHeight="1">
      <c r="A887" s="45" t="s">
        <v>41</v>
      </c>
      <c r="B887" s="10"/>
      <c r="C887" s="9" t="s">
        <v>339</v>
      </c>
      <c r="D887" s="10"/>
      <c r="E887" s="10"/>
      <c r="F887" s="10"/>
      <c r="G887" s="10"/>
      <c r="H887" s="23">
        <v>0</v>
      </c>
      <c r="I887" s="28"/>
      <c r="J887" s="28">
        <f>SUM(J888:J890)</f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28"/>
      <c r="J888" s="28">
        <f t="shared" si="22"/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2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2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 ht="24.95" customHeight="1">
      <c r="A895" s="45" t="s">
        <v>49</v>
      </c>
      <c r="B895" s="10"/>
      <c r="C895" s="9" t="s">
        <v>343</v>
      </c>
      <c r="D895" s="10"/>
      <c r="E895" s="10"/>
      <c r="F895" s="10"/>
      <c r="G895" s="10"/>
      <c r="H895" s="23">
        <v>0</v>
      </c>
      <c r="I895" s="28"/>
      <c r="J895" s="28">
        <f>SUM(J896:J898)</f>
        <v>0</v>
      </c>
    </row>
    <row r="896" spans="1:10" s="2" customFormat="1">
      <c r="A896" s="11"/>
      <c r="B896" s="12"/>
      <c r="C896" s="13"/>
      <c r="D896" s="14"/>
      <c r="E896" s="14"/>
      <c r="F896" s="15"/>
      <c r="G896" s="15"/>
      <c r="H896" s="24"/>
      <c r="I896" s="28"/>
      <c r="J896" s="28">
        <f t="shared" si="22"/>
        <v>0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2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2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2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2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28"/>
      <c r="J906" s="28">
        <f t="shared" si="22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2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2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10"/>
      <c r="G911" s="10"/>
      <c r="H911" s="23">
        <v>0</v>
      </c>
      <c r="I911" s="28"/>
      <c r="J911" s="28">
        <f>SUM(J912:J914)</f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2"/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2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28"/>
      <c r="J916" s="28">
        <f t="shared" si="22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>
        <f t="shared" si="22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10"/>
      <c r="G919" s="10"/>
      <c r="H919" s="23">
        <v>0</v>
      </c>
      <c r="I919" s="28"/>
      <c r="J919" s="28">
        <f>SUM(J920:J922)</f>
        <v>0</v>
      </c>
    </row>
    <row r="920" spans="1:10" s="2" customFormat="1">
      <c r="A920" s="11"/>
      <c r="B920" s="12"/>
      <c r="C920" s="13"/>
      <c r="D920" s="14"/>
      <c r="E920" s="14"/>
      <c r="F920" s="15"/>
      <c r="G920" s="15"/>
      <c r="H920" s="24"/>
      <c r="I920" s="28"/>
      <c r="J920" s="28">
        <f t="shared" si="22"/>
        <v>0</v>
      </c>
    </row>
    <row r="921" spans="1:10" s="2" customFormat="1">
      <c r="A921" s="11"/>
      <c r="B921" s="12"/>
      <c r="C921" s="13"/>
      <c r="D921" s="14"/>
      <c r="E921" s="14"/>
      <c r="F921" s="15"/>
      <c r="G921" s="15"/>
      <c r="H921" s="24"/>
      <c r="I921" s="28"/>
      <c r="J921" s="28">
        <f t="shared" si="22"/>
        <v>0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2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10"/>
      <c r="G923" s="10"/>
      <c r="H923" s="23">
        <v>0</v>
      </c>
      <c r="I923" s="28"/>
      <c r="J923" s="28">
        <f>SUM(J924:J926)</f>
        <v>0</v>
      </c>
    </row>
    <row r="924" spans="1:10">
      <c r="A924" s="11"/>
      <c r="B924" s="16"/>
      <c r="C924" s="17"/>
      <c r="D924" s="17"/>
      <c r="E924" s="17"/>
      <c r="F924" s="16"/>
      <c r="G924" s="16"/>
      <c r="H924" s="23"/>
      <c r="I924" s="28"/>
      <c r="J924" s="28">
        <f t="shared" si="22"/>
        <v>0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>
        <f t="shared" si="22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10"/>
      <c r="G927" s="10"/>
      <c r="H927" s="23">
        <v>0</v>
      </c>
      <c r="I927" s="28"/>
      <c r="J927" s="28">
        <f>SUM(J928:J930)</f>
        <v>0</v>
      </c>
    </row>
    <row r="928" spans="1:10" s="2" customFormat="1">
      <c r="A928" s="11"/>
      <c r="B928" s="12"/>
      <c r="C928" s="13"/>
      <c r="D928" s="14"/>
      <c r="E928" s="14"/>
      <c r="F928" s="15"/>
      <c r="G928" s="15"/>
      <c r="H928" s="24"/>
      <c r="I928" s="28"/>
      <c r="J928" s="28">
        <f t="shared" si="22"/>
        <v>0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28"/>
      <c r="J929" s="28">
        <f t="shared" si="22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28"/>
      <c r="J930" s="28">
        <f t="shared" si="22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10"/>
      <c r="G931" s="10"/>
      <c r="H931" s="23">
        <v>0</v>
      </c>
      <c r="I931" s="28"/>
      <c r="J931" s="28">
        <f>SUM(J932:J934)</f>
        <v>0</v>
      </c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28"/>
      <c r="J932" s="28">
        <f t="shared" si="22"/>
        <v>0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28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28"/>
      <c r="J934" s="28">
        <f t="shared" ref="J934:J950" si="23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10"/>
      <c r="G935" s="10"/>
      <c r="H935" s="23">
        <v>0</v>
      </c>
      <c r="I935" s="28"/>
      <c r="J935" s="28">
        <f>SUM(J936:J938)</f>
        <v>0</v>
      </c>
    </row>
    <row r="936" spans="1:10" s="2" customFormat="1">
      <c r="A936" s="11"/>
      <c r="B936" s="12"/>
      <c r="C936" s="13"/>
      <c r="D936" s="14"/>
      <c r="E936" s="14"/>
      <c r="F936" s="15"/>
      <c r="G936" s="15"/>
      <c r="H936" s="24"/>
      <c r="I936" s="28"/>
      <c r="J936" s="28">
        <f t="shared" si="23"/>
        <v>0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10"/>
      <c r="G939" s="10"/>
      <c r="H939" s="23">
        <v>0</v>
      </c>
      <c r="I939" s="28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10"/>
      <c r="G943" s="10"/>
      <c r="H943" s="23">
        <v>0</v>
      </c>
      <c r="I943" s="28"/>
      <c r="J943" s="28">
        <f>SUM(J944:J946)</f>
        <v>0</v>
      </c>
    </row>
    <row r="944" spans="1:10">
      <c r="A944" s="11"/>
      <c r="B944" s="16"/>
      <c r="C944" s="17"/>
      <c r="D944" s="17"/>
      <c r="E944" s="17"/>
      <c r="F944" s="16"/>
      <c r="G944" s="16"/>
      <c r="H944" s="23"/>
      <c r="I944" s="28"/>
      <c r="J944" s="28">
        <f t="shared" si="23"/>
        <v>0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10"/>
      <c r="G947" s="10"/>
      <c r="H947" s="23">
        <v>0</v>
      </c>
      <c r="I947" s="28"/>
      <c r="J947" s="28">
        <f>SUM(J948:J950)</f>
        <v>0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3"/>
        <v>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10"/>
      <c r="G951" s="10"/>
      <c r="H951" s="23">
        <v>0</v>
      </c>
      <c r="I951" s="28"/>
      <c r="J951" s="28">
        <f>SUM(J952:J954)</f>
        <v>0</v>
      </c>
    </row>
    <row r="952" spans="1:10" s="2" customFormat="1">
      <c r="A952" s="11"/>
      <c r="B952" s="12"/>
      <c r="C952" s="13"/>
      <c r="D952" s="14"/>
      <c r="E952" s="14"/>
      <c r="F952" s="15"/>
      <c r="G952" s="15"/>
      <c r="H952" s="24"/>
      <c r="I952" s="28"/>
      <c r="J952" s="28">
        <f t="shared" ref="J952:J994" si="24">H952*I952</f>
        <v>0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si="24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10"/>
      <c r="G955" s="10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10"/>
      <c r="G956" s="10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10"/>
      <c r="G957" s="10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10"/>
      <c r="G959" s="10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10"/>
      <c r="G963" s="10"/>
      <c r="H963" s="23">
        <v>0</v>
      </c>
      <c r="I963" s="28"/>
      <c r="J963" s="28">
        <f>SUM(J964:J966)</f>
        <v>0</v>
      </c>
    </row>
    <row r="964" spans="1:10" s="2" customFormat="1">
      <c r="A964" s="11"/>
      <c r="B964" s="12"/>
      <c r="C964" s="13"/>
      <c r="D964" s="14"/>
      <c r="E964" s="14"/>
      <c r="F964" s="15"/>
      <c r="G964" s="15"/>
      <c r="H964" s="24"/>
      <c r="I964" s="28"/>
      <c r="J964" s="28">
        <f t="shared" si="24"/>
        <v>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10"/>
      <c r="G967" s="10"/>
      <c r="H967" s="23">
        <v>0</v>
      </c>
      <c r="I967" s="28"/>
      <c r="J967" s="28">
        <f>SUM(J968:J970)</f>
        <v>0</v>
      </c>
    </row>
    <row r="968" spans="1:10" s="2" customFormat="1">
      <c r="A968" s="11"/>
      <c r="B968" s="12"/>
      <c r="C968" s="13"/>
      <c r="D968" s="14"/>
      <c r="E968" s="14"/>
      <c r="F968" s="15"/>
      <c r="G968" s="15"/>
      <c r="H968" s="24"/>
      <c r="I968" s="28"/>
      <c r="J968" s="28">
        <f t="shared" si="24"/>
        <v>0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10"/>
      <c r="G971" s="10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10"/>
      <c r="G979" s="10"/>
      <c r="H979" s="23">
        <v>0</v>
      </c>
      <c r="I979" s="28"/>
      <c r="J979" s="28">
        <f>SUM(J980:J982)</f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>
        <f t="shared" si="24"/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28"/>
      <c r="J982" s="28">
        <f t="shared" si="24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10"/>
      <c r="G983" s="10"/>
      <c r="H983" s="23">
        <v>0</v>
      </c>
      <c r="I983" s="28"/>
      <c r="J983" s="28">
        <f>SUM(J984:J986)</f>
        <v>0</v>
      </c>
    </row>
    <row r="984" spans="1:10" s="2" customFormat="1">
      <c r="A984" s="11"/>
      <c r="B984" s="12"/>
      <c r="C984" s="13"/>
      <c r="D984" s="14"/>
      <c r="E984" s="14"/>
      <c r="F984" s="15"/>
      <c r="G984" s="15"/>
      <c r="H984" s="24"/>
      <c r="I984" s="28"/>
      <c r="J984" s="28">
        <f t="shared" si="24"/>
        <v>0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4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10"/>
      <c r="G987" s="10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10"/>
      <c r="G1015" s="10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8"/>
      <c r="G1020" s="8"/>
      <c r="H1020" s="23"/>
      <c r="I1020" s="31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8"/>
      <c r="G1021" s="8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8"/>
      <c r="G1022" s="8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6158A-5ED9-457A-9C69-E49EA2757DA6}">
  <dimension ref="A1"/>
  <sheetViews>
    <sheetView workbookViewId="0">
      <selection activeCell="U30" sqref="U30"/>
    </sheetView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CFBF2-F6FA-4EF2-ACD5-C3AE86D4FA9F}">
  <sheetPr>
    <pageSetUpPr fitToPage="1"/>
  </sheetPr>
  <dimension ref="A1:J1025"/>
  <sheetViews>
    <sheetView showGridLines="0" topLeftCell="A140" zoomScale="115" zoomScaleNormal="115" zoomScaleSheetLayoutView="100" workbookViewId="0">
      <selection activeCell="J47" sqref="J47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63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368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259"/>
      <c r="G4" s="42"/>
      <c r="H4" s="43"/>
      <c r="I4" s="44"/>
      <c r="J4" s="28">
        <f>J5+J9+J13+J17+J21+J25+J29+J34+J38+J42+J46+J50+J54+J58+J62+J70+J74+J78+J82+J86+J90+J66</f>
        <v>8668.3799999999992</v>
      </c>
    </row>
    <row r="5" spans="1:10" ht="24.95" customHeight="1">
      <c r="A5" s="45" t="s">
        <v>13</v>
      </c>
      <c r="B5" s="10"/>
      <c r="C5" s="197" t="s">
        <v>14</v>
      </c>
      <c r="D5" s="196"/>
      <c r="E5" s="196"/>
      <c r="F5" s="320"/>
      <c r="G5" s="196"/>
      <c r="H5" s="198">
        <v>0</v>
      </c>
      <c r="I5" s="116"/>
      <c r="J5" s="117">
        <f>SUM(J6:J31)</f>
        <v>3846.5699999999997</v>
      </c>
    </row>
    <row r="6" spans="1:10" s="2" customFormat="1" ht="22.5">
      <c r="A6" s="11"/>
      <c r="B6" s="115"/>
      <c r="C6" s="154" t="s">
        <v>369</v>
      </c>
      <c r="D6" s="291" t="s">
        <v>370</v>
      </c>
      <c r="E6" s="217" t="s">
        <v>17</v>
      </c>
      <c r="F6" s="144" t="s">
        <v>13</v>
      </c>
      <c r="G6" s="144" t="s">
        <v>371</v>
      </c>
      <c r="H6" s="220">
        <v>41</v>
      </c>
      <c r="I6" s="232">
        <v>9.0500000000000007</v>
      </c>
      <c r="J6" s="232">
        <f>H6*I6</f>
        <v>371.05</v>
      </c>
    </row>
    <row r="7" spans="1:10" s="2" customFormat="1" ht="22.5">
      <c r="A7" s="11"/>
      <c r="B7" s="115"/>
      <c r="C7" s="318" t="s">
        <v>15</v>
      </c>
      <c r="D7" s="319" t="s">
        <v>16</v>
      </c>
      <c r="E7" s="217" t="s">
        <v>17</v>
      </c>
      <c r="F7" s="236" t="s">
        <v>13</v>
      </c>
      <c r="G7" s="144" t="s">
        <v>19</v>
      </c>
      <c r="H7" s="236" t="s">
        <v>372</v>
      </c>
      <c r="I7" s="575" t="s">
        <v>373</v>
      </c>
      <c r="J7" s="232">
        <f>H7*I7</f>
        <v>210</v>
      </c>
    </row>
    <row r="8" spans="1:10" s="2" customFormat="1">
      <c r="A8" s="11"/>
      <c r="B8" s="115"/>
      <c r="C8" s="318"/>
      <c r="D8" s="319"/>
      <c r="E8" s="217"/>
      <c r="F8" s="236"/>
      <c r="G8" s="144"/>
      <c r="H8" s="236"/>
      <c r="I8" s="236"/>
      <c r="J8" s="219"/>
    </row>
    <row r="9" spans="1:10" ht="24.95" customHeight="1">
      <c r="A9" s="45" t="s">
        <v>27</v>
      </c>
      <c r="B9" s="10"/>
      <c r="C9" s="317" t="s">
        <v>28</v>
      </c>
      <c r="D9" s="258"/>
      <c r="E9" s="258"/>
      <c r="F9" s="119"/>
      <c r="G9" s="119"/>
      <c r="H9" s="120">
        <v>0</v>
      </c>
      <c r="I9" s="200"/>
      <c r="J9" s="122">
        <f>SUM(J10:J12)</f>
        <v>0</v>
      </c>
    </row>
    <row r="10" spans="1:10">
      <c r="A10" s="11"/>
      <c r="B10" s="215"/>
      <c r="C10" s="316"/>
      <c r="D10" s="316"/>
      <c r="E10" s="316"/>
      <c r="F10" s="257"/>
      <c r="G10" s="16"/>
      <c r="H10" s="23"/>
      <c r="I10" s="28"/>
      <c r="J10" s="28">
        <f>H10*I10</f>
        <v>0</v>
      </c>
    </row>
    <row r="11" spans="1:10">
      <c r="A11" s="11"/>
      <c r="B11" s="215"/>
      <c r="C11" s="316"/>
      <c r="D11" s="316"/>
      <c r="E11" s="316"/>
      <c r="F11" s="257"/>
      <c r="G11" s="16"/>
      <c r="H11" s="23"/>
      <c r="I11" s="28"/>
      <c r="J11" s="28">
        <f t="shared" ref="J11:J12" si="0">H11*I11</f>
        <v>0</v>
      </c>
    </row>
    <row r="12" spans="1:10">
      <c r="A12" s="11"/>
      <c r="B12" s="215"/>
      <c r="C12" s="316"/>
      <c r="D12" s="316"/>
      <c r="E12" s="316"/>
      <c r="F12" s="257"/>
      <c r="G12" s="16"/>
      <c r="H12" s="23"/>
      <c r="I12" s="28"/>
      <c r="J12" s="28">
        <f t="shared" si="0"/>
        <v>0</v>
      </c>
    </row>
    <row r="13" spans="1:10" ht="24.95" customHeight="1">
      <c r="A13" s="45" t="s">
        <v>29</v>
      </c>
      <c r="B13" s="10"/>
      <c r="C13" s="118" t="s">
        <v>30</v>
      </c>
      <c r="D13" s="119"/>
      <c r="E13" s="119"/>
      <c r="F13" s="10"/>
      <c r="G13" s="10"/>
      <c r="H13" s="23">
        <v>0</v>
      </c>
      <c r="I13" s="28"/>
      <c r="J13" s="39">
        <f>SUM(J14:J16)</f>
        <v>767.56000000000006</v>
      </c>
    </row>
    <row r="14" spans="1:10" s="2" customFormat="1" ht="22.5">
      <c r="A14" s="11"/>
      <c r="B14" s="12"/>
      <c r="C14" s="244" t="s">
        <v>374</v>
      </c>
      <c r="D14" s="109" t="s">
        <v>375</v>
      </c>
      <c r="E14" s="14" t="s">
        <v>17</v>
      </c>
      <c r="F14" s="15" t="s">
        <v>13</v>
      </c>
      <c r="G14" s="15" t="s">
        <v>19</v>
      </c>
      <c r="H14" s="24">
        <v>62</v>
      </c>
      <c r="I14" s="60">
        <v>12.38</v>
      </c>
      <c r="J14" s="28">
        <f>H14*I14</f>
        <v>767.56000000000006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1" si="1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1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1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1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1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1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1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1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1"/>
        <v>0</v>
      </c>
    </row>
    <row r="29" spans="1:10" ht="24.95" customHeight="1">
      <c r="A29" s="195" t="s">
        <v>43</v>
      </c>
      <c r="B29" s="196"/>
      <c r="C29" s="197" t="s">
        <v>44</v>
      </c>
      <c r="D29" s="196"/>
      <c r="E29" s="196"/>
      <c r="F29" s="10"/>
      <c r="G29" s="10"/>
      <c r="H29" s="23">
        <v>0</v>
      </c>
      <c r="I29" s="28"/>
      <c r="J29" s="39">
        <f>SUM(J30:J32)</f>
        <v>970.2</v>
      </c>
    </row>
    <row r="30" spans="1:10" s="2" customFormat="1" ht="22.5">
      <c r="A30" s="261"/>
      <c r="B30" s="344"/>
      <c r="C30" s="297" t="s">
        <v>376</v>
      </c>
      <c r="D30" s="291" t="s">
        <v>377</v>
      </c>
      <c r="E30" s="217" t="s">
        <v>17</v>
      </c>
      <c r="F30" s="337" t="s">
        <v>13</v>
      </c>
      <c r="G30" s="15" t="s">
        <v>371</v>
      </c>
      <c r="H30" s="24">
        <v>42</v>
      </c>
      <c r="I30" s="60">
        <v>9.0500000000000007</v>
      </c>
      <c r="J30" s="28">
        <f t="shared" ref="J30:J31" si="2">H30*I30</f>
        <v>380.1</v>
      </c>
    </row>
    <row r="31" spans="1:10" s="2" customFormat="1" ht="22.5">
      <c r="A31" s="262"/>
      <c r="B31" s="345"/>
      <c r="C31" s="394" t="s">
        <v>378</v>
      </c>
      <c r="D31" s="291" t="s">
        <v>377</v>
      </c>
      <c r="E31" s="217" t="s">
        <v>48</v>
      </c>
      <c r="F31" s="337" t="s">
        <v>13</v>
      </c>
      <c r="G31" s="15" t="s">
        <v>371</v>
      </c>
      <c r="H31" s="24">
        <v>42</v>
      </c>
      <c r="I31" s="60">
        <v>9.0500000000000007</v>
      </c>
      <c r="J31" s="28">
        <f t="shared" si="2"/>
        <v>380.1</v>
      </c>
    </row>
    <row r="32" spans="1:10" s="2" customFormat="1" ht="22.5">
      <c r="A32" s="189"/>
      <c r="B32" s="396"/>
      <c r="C32" s="395" t="s">
        <v>379</v>
      </c>
      <c r="D32" s="296" t="s">
        <v>380</v>
      </c>
      <c r="E32" s="217" t="s">
        <v>17</v>
      </c>
      <c r="F32" s="337" t="s">
        <v>13</v>
      </c>
      <c r="G32" s="15" t="s">
        <v>19</v>
      </c>
      <c r="H32" s="24">
        <v>21</v>
      </c>
      <c r="I32" s="60">
        <v>10</v>
      </c>
      <c r="J32" s="28">
        <f t="shared" si="1"/>
        <v>210</v>
      </c>
    </row>
    <row r="33" spans="1:10" s="2" customFormat="1" ht="22.5">
      <c r="A33" s="11"/>
      <c r="B33" s="115"/>
      <c r="C33" s="297" t="s">
        <v>381</v>
      </c>
      <c r="D33" s="297" t="s">
        <v>380</v>
      </c>
      <c r="E33" s="217" t="s">
        <v>17</v>
      </c>
      <c r="F33" s="337" t="s">
        <v>13</v>
      </c>
      <c r="G33" s="15" t="s">
        <v>19</v>
      </c>
      <c r="H33" s="24">
        <v>21</v>
      </c>
      <c r="I33" s="60">
        <v>11.43</v>
      </c>
      <c r="J33" s="28">
        <f t="shared" si="1"/>
        <v>240.03</v>
      </c>
    </row>
    <row r="34" spans="1:10" ht="24.95" customHeight="1">
      <c r="A34" s="45" t="s">
        <v>49</v>
      </c>
      <c r="B34" s="10"/>
      <c r="C34" s="118" t="s">
        <v>50</v>
      </c>
      <c r="D34" s="119"/>
      <c r="E34" s="119"/>
      <c r="F34" s="10"/>
      <c r="G34" s="10"/>
      <c r="H34" s="23">
        <v>0</v>
      </c>
      <c r="I34" s="28"/>
      <c r="J34" s="39">
        <f>SUM(J35:J37)</f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1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1"/>
        <v>0</v>
      </c>
    </row>
    <row r="37" spans="1:10">
      <c r="A37" s="11"/>
      <c r="B37" s="16"/>
      <c r="C37" s="17"/>
      <c r="D37" s="17"/>
      <c r="E37" s="17"/>
      <c r="F37" s="16"/>
      <c r="G37" s="16"/>
      <c r="H37" s="23"/>
      <c r="I37" s="28"/>
      <c r="J37" s="28">
        <f t="shared" si="1"/>
        <v>0</v>
      </c>
    </row>
    <row r="38" spans="1:10" ht="24.95" customHeight="1">
      <c r="A38" s="45" t="s">
        <v>51</v>
      </c>
      <c r="B38" s="10"/>
      <c r="C38" s="197" t="s">
        <v>52</v>
      </c>
      <c r="D38" s="196"/>
      <c r="E38" s="196"/>
      <c r="F38" s="10"/>
      <c r="G38" s="10"/>
      <c r="H38" s="23">
        <v>0</v>
      </c>
      <c r="I38" s="28"/>
      <c r="J38" s="39">
        <f>SUM(J39:J41)</f>
        <v>600.18000000000006</v>
      </c>
    </row>
    <row r="39" spans="1:10" s="2" customFormat="1" ht="33.75">
      <c r="A39" s="11"/>
      <c r="B39" s="115"/>
      <c r="C39" s="394" t="s">
        <v>382</v>
      </c>
      <c r="D39" s="291" t="s">
        <v>383</v>
      </c>
      <c r="E39" s="217" t="s">
        <v>17</v>
      </c>
      <c r="F39" s="337" t="s">
        <v>13</v>
      </c>
      <c r="G39" s="15" t="s">
        <v>371</v>
      </c>
      <c r="H39" s="24">
        <v>42</v>
      </c>
      <c r="I39" s="60">
        <v>9.0500000000000007</v>
      </c>
      <c r="J39" s="28">
        <f t="shared" si="1"/>
        <v>380.1</v>
      </c>
    </row>
    <row r="40" spans="1:10" s="2" customFormat="1" ht="22.5">
      <c r="A40" s="11"/>
      <c r="B40" s="115"/>
      <c r="C40" s="397" t="s">
        <v>384</v>
      </c>
      <c r="D40" s="297" t="s">
        <v>385</v>
      </c>
      <c r="E40" s="217" t="s">
        <v>17</v>
      </c>
      <c r="F40" s="337" t="s">
        <v>13</v>
      </c>
      <c r="G40" s="15" t="s">
        <v>19</v>
      </c>
      <c r="H40" s="24">
        <v>21</v>
      </c>
      <c r="I40" s="60">
        <v>10.48</v>
      </c>
      <c r="J40" s="28">
        <f t="shared" si="1"/>
        <v>220.08</v>
      </c>
    </row>
    <row r="41" spans="1:10" s="2" customFormat="1">
      <c r="A41" s="11"/>
      <c r="B41" s="12"/>
      <c r="C41" s="191"/>
      <c r="D41" s="192"/>
      <c r="E41" s="192"/>
      <c r="F41" s="15"/>
      <c r="G41" s="15"/>
      <c r="H41" s="24"/>
      <c r="I41" s="28"/>
      <c r="J41" s="28">
        <f t="shared" si="1"/>
        <v>0</v>
      </c>
    </row>
    <row r="42" spans="1:10" ht="24.95" customHeight="1">
      <c r="A42" s="45" t="s">
        <v>55</v>
      </c>
      <c r="B42" s="10"/>
      <c r="C42" s="9" t="s">
        <v>56</v>
      </c>
      <c r="D42" s="10"/>
      <c r="E42" s="10"/>
      <c r="F42" s="10"/>
      <c r="G42" s="10"/>
      <c r="H42" s="23">
        <v>0</v>
      </c>
      <c r="I42" s="28"/>
      <c r="J42" s="39">
        <f>SUM(J43:J45)</f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>
        <f t="shared" si="1"/>
        <v>0</v>
      </c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/>
    </row>
    <row r="45" spans="1:10">
      <c r="A45" s="11"/>
      <c r="B45" s="16"/>
      <c r="C45" s="17"/>
      <c r="D45" s="17"/>
      <c r="E45" s="17"/>
      <c r="F45" s="16"/>
      <c r="G45" s="16"/>
      <c r="H45" s="23"/>
      <c r="I45" s="28"/>
      <c r="J45" s="28">
        <f t="shared" si="1"/>
        <v>0</v>
      </c>
    </row>
    <row r="46" spans="1:10" ht="24.95" customHeight="1">
      <c r="A46" s="45" t="s">
        <v>57</v>
      </c>
      <c r="B46" s="10"/>
      <c r="C46" s="9" t="s">
        <v>58</v>
      </c>
      <c r="D46" s="10"/>
      <c r="E46" s="10"/>
      <c r="F46" s="10"/>
      <c r="G46" s="10"/>
      <c r="H46" s="23">
        <v>0</v>
      </c>
      <c r="I46" s="28"/>
      <c r="J46" s="39">
        <f>SUM(J47:J49)</f>
        <v>611.73</v>
      </c>
    </row>
    <row r="47" spans="1:10" s="2" customFormat="1">
      <c r="A47" s="11"/>
      <c r="B47" s="12"/>
      <c r="C47" s="169" t="s">
        <v>386</v>
      </c>
      <c r="D47" s="275" t="s">
        <v>387</v>
      </c>
      <c r="E47" s="14" t="s">
        <v>17</v>
      </c>
      <c r="F47" s="15" t="s">
        <v>13</v>
      </c>
      <c r="G47" s="15" t="s">
        <v>371</v>
      </c>
      <c r="H47" s="24">
        <v>63</v>
      </c>
      <c r="I47" s="60">
        <v>9.7100000000000009</v>
      </c>
      <c r="J47" s="28">
        <f t="shared" si="1"/>
        <v>611.73</v>
      </c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/>
    </row>
    <row r="49" spans="1:10" s="2" customFormat="1">
      <c r="A49" s="11"/>
      <c r="B49" s="12"/>
      <c r="C49" s="13"/>
      <c r="D49" s="14"/>
      <c r="E49" s="14"/>
      <c r="F49" s="15"/>
      <c r="G49" s="15"/>
      <c r="H49" s="24"/>
      <c r="I49" s="28"/>
      <c r="J49" s="28">
        <f t="shared" si="1"/>
        <v>0</v>
      </c>
    </row>
    <row r="50" spans="1:10" ht="24.95" customHeight="1">
      <c r="A50" s="45" t="s">
        <v>59</v>
      </c>
      <c r="B50" s="10"/>
      <c r="C50" s="9" t="s">
        <v>60</v>
      </c>
      <c r="D50" s="10"/>
      <c r="E50" s="10"/>
      <c r="F50" s="10"/>
      <c r="G50" s="10"/>
      <c r="H50" s="23">
        <v>0</v>
      </c>
      <c r="I50" s="28"/>
      <c r="J50" s="39">
        <f>SUM(J51:J53)</f>
        <v>1428</v>
      </c>
    </row>
    <row r="51" spans="1:10" s="2" customFormat="1">
      <c r="A51" s="11"/>
      <c r="B51" s="12"/>
      <c r="C51" s="187" t="s">
        <v>388</v>
      </c>
      <c r="D51" s="14"/>
      <c r="E51" s="14" t="s">
        <v>371</v>
      </c>
      <c r="F51" s="15" t="s">
        <v>389</v>
      </c>
      <c r="G51" s="15" t="s">
        <v>390</v>
      </c>
      <c r="H51" s="24">
        <v>120</v>
      </c>
      <c r="I51" s="60">
        <v>11.9</v>
      </c>
      <c r="J51" s="28">
        <f t="shared" si="1"/>
        <v>1428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1"/>
        <v>0</v>
      </c>
    </row>
    <row r="53" spans="1:10" s="2" customFormat="1">
      <c r="A53" s="11"/>
      <c r="B53" s="12"/>
      <c r="C53" s="13"/>
      <c r="D53" s="14"/>
      <c r="E53" s="14"/>
      <c r="F53" s="15"/>
      <c r="G53" s="15"/>
      <c r="H53" s="24"/>
      <c r="I53" s="28"/>
      <c r="J53" s="28">
        <f t="shared" si="1"/>
        <v>0</v>
      </c>
    </row>
    <row r="54" spans="1:10" ht="24.95" customHeight="1">
      <c r="A54" s="45" t="s">
        <v>64</v>
      </c>
      <c r="B54" s="10"/>
      <c r="C54" s="9" t="s">
        <v>65</v>
      </c>
      <c r="D54" s="10"/>
      <c r="E54" s="10"/>
      <c r="F54" s="10"/>
      <c r="G54" s="10"/>
      <c r="H54" s="23">
        <v>0</v>
      </c>
      <c r="I54" s="28"/>
      <c r="J54" s="39">
        <f>SUM(J55:J57)</f>
        <v>444.14000000000004</v>
      </c>
    </row>
    <row r="55" spans="1:10" s="2" customFormat="1" ht="22.5">
      <c r="A55" s="11"/>
      <c r="B55" s="12"/>
      <c r="C55" s="109" t="s">
        <v>391</v>
      </c>
      <c r="D55" s="109" t="s">
        <v>392</v>
      </c>
      <c r="E55" s="14" t="s">
        <v>393</v>
      </c>
      <c r="F55" s="15" t="s">
        <v>13</v>
      </c>
      <c r="G55" s="15" t="s">
        <v>17</v>
      </c>
      <c r="H55" s="24">
        <v>53</v>
      </c>
      <c r="I55" s="60">
        <v>8.3800000000000008</v>
      </c>
      <c r="J55" s="28">
        <f t="shared" si="1"/>
        <v>444.14000000000004</v>
      </c>
    </row>
    <row r="56" spans="1:10" s="2" customFormat="1">
      <c r="A56" s="11"/>
      <c r="B56" s="12"/>
      <c r="C56" s="13"/>
      <c r="D56" s="14"/>
      <c r="E56" s="14"/>
      <c r="F56" s="15"/>
      <c r="G56" s="15"/>
      <c r="H56" s="24"/>
      <c r="I56" s="28"/>
      <c r="J56" s="28">
        <f t="shared" si="1"/>
        <v>0</v>
      </c>
    </row>
    <row r="57" spans="1:10" s="2" customFormat="1" ht="10.9" customHeight="1">
      <c r="B57" s="12"/>
      <c r="C57" s="13"/>
      <c r="D57" s="14"/>
      <c r="E57" s="14"/>
      <c r="F57" s="15"/>
      <c r="G57" s="15"/>
      <c r="H57" s="24"/>
      <c r="I57" s="28"/>
      <c r="J57" s="28">
        <f t="shared" si="1"/>
        <v>0</v>
      </c>
    </row>
    <row r="58" spans="1:10" ht="24.95" customHeight="1">
      <c r="A58" s="45" t="s">
        <v>69</v>
      </c>
      <c r="B58" s="10"/>
      <c r="C58" s="9" t="s">
        <v>70</v>
      </c>
      <c r="D58" s="10"/>
      <c r="E58" s="10"/>
      <c r="F58" s="10"/>
      <c r="G58" s="10"/>
      <c r="H58" s="23">
        <v>0</v>
      </c>
      <c r="I58" s="28"/>
      <c r="J58" s="39">
        <f>SUM(J59:J61)</f>
        <v>0</v>
      </c>
    </row>
    <row r="59" spans="1:10">
      <c r="A59" s="11"/>
      <c r="B59" s="16"/>
      <c r="C59" s="17"/>
      <c r="D59" s="17"/>
      <c r="E59" s="17"/>
      <c r="F59" s="16"/>
      <c r="G59" s="16"/>
      <c r="H59" s="23"/>
      <c r="I59" s="28"/>
      <c r="J59" s="28">
        <f t="shared" si="1"/>
        <v>0</v>
      </c>
    </row>
    <row r="60" spans="1:10" s="2" customFormat="1">
      <c r="A60" s="11"/>
      <c r="B60" s="16"/>
      <c r="C60" s="13"/>
      <c r="D60" s="14"/>
      <c r="E60" s="14"/>
      <c r="F60" s="15"/>
      <c r="G60" s="15"/>
      <c r="H60" s="24"/>
      <c r="I60" s="28"/>
      <c r="J60" s="28">
        <f t="shared" si="1"/>
        <v>0</v>
      </c>
    </row>
    <row r="61" spans="1:10">
      <c r="A61" s="11"/>
      <c r="B61" s="16"/>
      <c r="C61" s="17"/>
      <c r="D61" s="17"/>
      <c r="E61" s="17"/>
      <c r="F61" s="16"/>
      <c r="G61" s="16"/>
      <c r="H61" s="23"/>
      <c r="I61" s="28"/>
      <c r="J61" s="28">
        <f t="shared" si="1"/>
        <v>0</v>
      </c>
    </row>
    <row r="62" spans="1:10" ht="24.95" customHeight="1">
      <c r="A62" s="45" t="s">
        <v>71</v>
      </c>
      <c r="B62" s="10"/>
      <c r="C62" s="9" t="s">
        <v>72</v>
      </c>
      <c r="D62" s="10"/>
      <c r="E62" s="10"/>
      <c r="F62" s="10"/>
      <c r="G62" s="10"/>
      <c r="H62" s="23">
        <v>0</v>
      </c>
      <c r="I62" s="28"/>
      <c r="J62" s="39">
        <f>SUM(J63:J65)</f>
        <v>0</v>
      </c>
    </row>
    <row r="63" spans="1:10">
      <c r="A63" s="11"/>
      <c r="B63" s="16"/>
      <c r="C63" s="17"/>
      <c r="D63" s="17"/>
      <c r="E63" s="17"/>
      <c r="F63" s="16"/>
      <c r="G63" s="16"/>
      <c r="H63" s="23"/>
      <c r="I63" s="28"/>
      <c r="J63" s="28">
        <f t="shared" ref="J63:J125" si="3">H63*I63</f>
        <v>0</v>
      </c>
    </row>
    <row r="64" spans="1:10" s="2" customFormat="1">
      <c r="A64" s="11"/>
      <c r="B64" s="16"/>
      <c r="C64" s="14"/>
      <c r="D64" s="14"/>
      <c r="E64" s="14"/>
      <c r="F64" s="15"/>
      <c r="G64" s="15"/>
      <c r="H64" s="24"/>
      <c r="I64" s="28"/>
      <c r="J64" s="28">
        <f t="shared" si="3"/>
        <v>0</v>
      </c>
    </row>
    <row r="65" spans="1:10">
      <c r="A65" s="11"/>
      <c r="B65" s="16"/>
      <c r="C65" s="17"/>
      <c r="D65" s="17"/>
      <c r="E65" s="17"/>
      <c r="F65" s="16"/>
      <c r="G65" s="16"/>
      <c r="H65" s="23"/>
      <c r="I65" s="28"/>
      <c r="J65" s="28">
        <f t="shared" si="3"/>
        <v>0</v>
      </c>
    </row>
    <row r="66" spans="1:10" ht="24.95" customHeight="1">
      <c r="A66" s="45" t="s">
        <v>73</v>
      </c>
      <c r="B66" s="10"/>
      <c r="C66" s="9" t="s">
        <v>74</v>
      </c>
      <c r="D66" s="10"/>
      <c r="E66" s="10"/>
      <c r="F66" s="10"/>
      <c r="G66" s="10"/>
      <c r="H66" s="23">
        <v>0</v>
      </c>
      <c r="I66" s="28"/>
      <c r="J66" s="39">
        <f>SUM(J67:J69)</f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s="2" customFormat="1">
      <c r="A69" s="11"/>
      <c r="B69" s="12"/>
      <c r="C69" s="13"/>
      <c r="D69" s="14"/>
      <c r="E69" s="14"/>
      <c r="F69" s="15"/>
      <c r="G69" s="15"/>
      <c r="H69" s="24"/>
      <c r="I69" s="28"/>
      <c r="J69" s="28">
        <f t="shared" si="3"/>
        <v>0</v>
      </c>
    </row>
    <row r="70" spans="1:10" ht="24" customHeight="1">
      <c r="A70" s="45" t="s">
        <v>75</v>
      </c>
      <c r="B70" s="10"/>
      <c r="C70" s="9" t="s">
        <v>76</v>
      </c>
      <c r="D70" s="10"/>
      <c r="E70" s="10"/>
      <c r="F70" s="10"/>
      <c r="G70" s="10"/>
      <c r="H70" s="23">
        <v>0</v>
      </c>
      <c r="I70" s="28"/>
      <c r="J70" s="39">
        <f>SUM(J73)</f>
        <v>0</v>
      </c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 ht="10.15" customHeight="1">
      <c r="A72" s="9"/>
      <c r="B72" s="10"/>
      <c r="C72" s="10"/>
      <c r="D72" s="10"/>
      <c r="E72" s="10"/>
      <c r="F72" s="10"/>
      <c r="G72" s="10"/>
      <c r="H72" s="23"/>
      <c r="I72" s="28"/>
      <c r="J72" s="39"/>
    </row>
    <row r="73" spans="1:10">
      <c r="A73" s="11"/>
      <c r="B73" s="16"/>
      <c r="C73" s="17"/>
      <c r="D73" s="17"/>
      <c r="E73" s="17"/>
      <c r="F73" s="16"/>
      <c r="G73" s="16"/>
      <c r="H73" s="23"/>
      <c r="I73" s="28"/>
      <c r="J73" s="28">
        <f t="shared" si="3"/>
        <v>0</v>
      </c>
    </row>
    <row r="74" spans="1:10" ht="24.95" customHeight="1">
      <c r="A74" s="45" t="s">
        <v>77</v>
      </c>
      <c r="B74" s="10"/>
      <c r="C74" s="9" t="s">
        <v>78</v>
      </c>
      <c r="D74" s="10"/>
      <c r="E74" s="10"/>
      <c r="F74" s="10"/>
      <c r="G74" s="10"/>
      <c r="H74" s="23">
        <v>0</v>
      </c>
      <c r="I74" s="28"/>
      <c r="J74" s="39">
        <f>SUM(J75:J77)</f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>
      <c r="A77" s="11"/>
      <c r="B77" s="16"/>
      <c r="C77" s="17"/>
      <c r="D77" s="17"/>
      <c r="E77" s="17"/>
      <c r="F77" s="16"/>
      <c r="G77" s="16"/>
      <c r="H77" s="23"/>
      <c r="I77" s="28"/>
      <c r="J77" s="28">
        <f t="shared" si="3"/>
        <v>0</v>
      </c>
    </row>
    <row r="78" spans="1:10" ht="24.95" customHeight="1">
      <c r="A78" s="45" t="s">
        <v>79</v>
      </c>
      <c r="B78" s="10"/>
      <c r="C78" s="9" t="s">
        <v>80</v>
      </c>
      <c r="D78" s="10"/>
      <c r="E78" s="10"/>
      <c r="F78" s="10"/>
      <c r="G78" s="10"/>
      <c r="H78" s="23">
        <v>0</v>
      </c>
      <c r="I78" s="28"/>
      <c r="J78" s="39">
        <f>SUM(J81:J85)</f>
        <v>0</v>
      </c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 ht="10.15" customHeight="1">
      <c r="A80" s="9"/>
      <c r="B80" s="10"/>
      <c r="C80" s="10"/>
      <c r="D80" s="10"/>
      <c r="E80" s="10"/>
      <c r="F80" s="10"/>
      <c r="G80" s="10"/>
      <c r="H80" s="23"/>
      <c r="I80" s="28"/>
      <c r="J80" s="39"/>
    </row>
    <row r="81" spans="1:10">
      <c r="A81" s="11"/>
      <c r="B81" s="16"/>
      <c r="C81" s="17"/>
      <c r="D81" s="17"/>
      <c r="E81" s="17"/>
      <c r="F81" s="16"/>
      <c r="G81" s="16"/>
      <c r="H81" s="23"/>
      <c r="I81" s="28"/>
      <c r="J81" s="28">
        <f t="shared" si="3"/>
        <v>0</v>
      </c>
    </row>
    <row r="82" spans="1:10" ht="24.95" customHeight="1">
      <c r="A82" s="45" t="s">
        <v>81</v>
      </c>
      <c r="B82" s="10"/>
      <c r="C82" s="9" t="s">
        <v>82</v>
      </c>
      <c r="D82" s="10"/>
      <c r="E82" s="10"/>
      <c r="F82" s="10"/>
      <c r="G82" s="10"/>
      <c r="H82" s="23">
        <v>0</v>
      </c>
      <c r="I82" s="28"/>
      <c r="J82" s="28">
        <f>SUM(J83:J85)</f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>
      <c r="A84" s="11"/>
      <c r="B84" s="16"/>
      <c r="C84" s="17"/>
      <c r="D84" s="17"/>
      <c r="E84" s="17"/>
      <c r="F84" s="16"/>
      <c r="G84" s="16"/>
      <c r="H84" s="23"/>
      <c r="I84" s="28"/>
      <c r="J84" s="28">
        <f t="shared" si="3"/>
        <v>0</v>
      </c>
    </row>
    <row r="85" spans="1:10" s="2" customFormat="1">
      <c r="A85" s="11"/>
      <c r="B85" s="12"/>
      <c r="C85" s="14"/>
      <c r="D85" s="14"/>
      <c r="E85" s="14"/>
      <c r="F85" s="15"/>
      <c r="G85" s="15"/>
      <c r="H85" s="24"/>
      <c r="I85" s="28"/>
      <c r="J85" s="28">
        <f t="shared" si="3"/>
        <v>0</v>
      </c>
    </row>
    <row r="86" spans="1:10" ht="24.95" customHeight="1">
      <c r="A86" s="45" t="s">
        <v>83</v>
      </c>
      <c r="B86" s="10"/>
      <c r="C86" s="9" t="s">
        <v>84</v>
      </c>
      <c r="D86" s="10"/>
      <c r="E86" s="10"/>
      <c r="F86" s="10"/>
      <c r="G86" s="10"/>
      <c r="H86" s="23">
        <v>0</v>
      </c>
      <c r="I86" s="28"/>
      <c r="J86" s="39">
        <f>SUM(J87:J89)</f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s="2" customFormat="1">
      <c r="A89" s="11"/>
      <c r="B89" s="12"/>
      <c r="C89" s="14"/>
      <c r="D89" s="14"/>
      <c r="E89" s="14"/>
      <c r="F89" s="15"/>
      <c r="G89" s="15"/>
      <c r="H89" s="24"/>
      <c r="I89" s="28"/>
      <c r="J89" s="28">
        <f t="shared" si="3"/>
        <v>0</v>
      </c>
    </row>
    <row r="90" spans="1:10" ht="15.75" customHeight="1">
      <c r="A90" s="45" t="s">
        <v>85</v>
      </c>
      <c r="B90" s="10"/>
      <c r="C90" s="9" t="s">
        <v>86</v>
      </c>
      <c r="D90" s="10"/>
      <c r="E90" s="10"/>
      <c r="F90" s="10"/>
      <c r="G90" s="10"/>
      <c r="H90" s="23">
        <v>0</v>
      </c>
      <c r="I90" s="28"/>
      <c r="J90" s="28"/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>
        <f t="shared" si="3"/>
        <v>0</v>
      </c>
    </row>
    <row r="92" spans="1:10" s="2" customFormat="1">
      <c r="A92" s="265">
        <v>23</v>
      </c>
      <c r="B92" s="266"/>
      <c r="C92" s="264" t="s">
        <v>394</v>
      </c>
      <c r="D92" s="169" t="s">
        <v>89</v>
      </c>
      <c r="E92" s="169" t="s">
        <v>17</v>
      </c>
      <c r="F92" s="268" t="s">
        <v>13</v>
      </c>
      <c r="G92" s="268" t="s">
        <v>19</v>
      </c>
      <c r="H92" s="269">
        <v>56</v>
      </c>
      <c r="I92" s="28">
        <v>10.95</v>
      </c>
      <c r="J92" s="60">
        <f>H92*I92</f>
        <v>613.19999999999993</v>
      </c>
    </row>
    <row r="93" spans="1:10" s="2" customFormat="1">
      <c r="A93" s="11"/>
      <c r="B93" s="12"/>
      <c r="C93" s="13"/>
      <c r="D93" s="14"/>
      <c r="E93" s="14"/>
      <c r="F93" s="15"/>
      <c r="G93" s="15"/>
      <c r="H93" s="24"/>
      <c r="I93" s="60"/>
      <c r="J93" s="28">
        <f>H93*I93</f>
        <v>0</v>
      </c>
    </row>
    <row r="94" spans="1:10" s="2" customFormat="1" ht="15.75">
      <c r="A94" s="32" t="s">
        <v>91</v>
      </c>
      <c r="B94" s="33"/>
      <c r="C94" s="34"/>
      <c r="D94" s="35"/>
      <c r="E94" s="35"/>
      <c r="F94" s="36"/>
      <c r="G94" s="36"/>
      <c r="H94" s="37"/>
      <c r="I94" s="38"/>
      <c r="J94" s="28"/>
    </row>
    <row r="95" spans="1:10" ht="24.95" customHeight="1">
      <c r="A95" s="41" t="s">
        <v>92</v>
      </c>
      <c r="B95" s="40"/>
      <c r="C95" s="41"/>
      <c r="D95" s="42"/>
      <c r="E95" s="42"/>
      <c r="F95" s="42"/>
      <c r="G95" s="42"/>
      <c r="H95" s="43"/>
      <c r="I95" s="44"/>
      <c r="J95" s="28"/>
    </row>
    <row r="96" spans="1:10" ht="24.95" customHeight="1">
      <c r="A96" s="45" t="s">
        <v>13</v>
      </c>
      <c r="B96" s="10"/>
      <c r="C96" s="9" t="s">
        <v>93</v>
      </c>
      <c r="D96" s="10"/>
      <c r="E96" s="10"/>
      <c r="F96" s="10"/>
      <c r="G96" s="10"/>
      <c r="H96" s="23">
        <v>0</v>
      </c>
      <c r="I96" s="28"/>
      <c r="J96" s="39">
        <f>SUM(J97:J98)</f>
        <v>524.90000000000009</v>
      </c>
    </row>
    <row r="97" spans="1:10" s="2" customFormat="1" ht="22.5">
      <c r="A97" s="11"/>
      <c r="B97" s="12"/>
      <c r="C97" s="109" t="s">
        <v>395</v>
      </c>
      <c r="D97" s="242" t="s">
        <v>370</v>
      </c>
      <c r="E97" s="169" t="s">
        <v>17</v>
      </c>
      <c r="F97" s="15" t="s">
        <v>94</v>
      </c>
      <c r="G97" s="15" t="s">
        <v>371</v>
      </c>
      <c r="H97" s="24">
        <v>58</v>
      </c>
      <c r="I97" s="28">
        <v>9.0500000000000007</v>
      </c>
      <c r="J97" s="28">
        <f t="shared" si="3"/>
        <v>524.90000000000009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s="2" customFormat="1">
      <c r="A99" s="11"/>
      <c r="B99" s="12"/>
      <c r="C99" s="13"/>
      <c r="D99" s="14"/>
      <c r="E99" s="14"/>
      <c r="F99" s="15"/>
      <c r="G99" s="15"/>
      <c r="H99" s="24"/>
      <c r="I99" s="28"/>
      <c r="J99" s="28">
        <f t="shared" si="3"/>
        <v>0</v>
      </c>
    </row>
    <row r="100" spans="1:10" ht="24.95" customHeight="1">
      <c r="A100" s="45" t="s">
        <v>94</v>
      </c>
      <c r="B100" s="10"/>
      <c r="C100" s="9" t="s">
        <v>95</v>
      </c>
      <c r="D100" s="10"/>
      <c r="E100" s="10"/>
      <c r="F100" s="10"/>
      <c r="G100" s="10"/>
      <c r="H100" s="23">
        <v>0</v>
      </c>
      <c r="I100" s="28"/>
      <c r="J100" s="39">
        <f>SUM(J101:J103)</f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s="2" customFormat="1">
      <c r="A103" s="11"/>
      <c r="B103" s="12"/>
      <c r="C103" s="13"/>
      <c r="D103" s="14"/>
      <c r="E103" s="14"/>
      <c r="F103" s="15"/>
      <c r="G103" s="15"/>
      <c r="H103" s="24"/>
      <c r="I103" s="28"/>
      <c r="J103" s="28">
        <f t="shared" si="3"/>
        <v>0</v>
      </c>
    </row>
    <row r="104" spans="1:10" ht="24.95" customHeight="1">
      <c r="A104" s="45" t="s">
        <v>96</v>
      </c>
      <c r="B104" s="10"/>
      <c r="C104" s="9" t="s">
        <v>97</v>
      </c>
      <c r="D104" s="10"/>
      <c r="E104" s="10"/>
      <c r="F104" s="10"/>
      <c r="G104" s="10"/>
      <c r="H104" s="23">
        <v>0</v>
      </c>
      <c r="I104" s="28"/>
      <c r="J104" s="39">
        <f>SUM(J105:J107)</f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s="2" customFormat="1">
      <c r="A107" s="11"/>
      <c r="B107" s="12"/>
      <c r="C107" s="13"/>
      <c r="D107" s="14"/>
      <c r="E107" s="14"/>
      <c r="F107" s="15"/>
      <c r="G107" s="15"/>
      <c r="H107" s="24"/>
      <c r="I107" s="28"/>
      <c r="J107" s="28">
        <f t="shared" si="3"/>
        <v>0</v>
      </c>
    </row>
    <row r="108" spans="1:10" ht="24.95" customHeight="1">
      <c r="A108" s="45" t="s">
        <v>104</v>
      </c>
      <c r="B108" s="10"/>
      <c r="C108" s="9" t="s">
        <v>28</v>
      </c>
      <c r="D108" s="10"/>
      <c r="E108" s="10"/>
      <c r="F108" s="10"/>
      <c r="G108" s="10"/>
      <c r="H108" s="23">
        <v>0</v>
      </c>
      <c r="I108" s="28"/>
      <c r="J108" s="39">
        <f>SUM(J109:J111)</f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>
      <c r="A111" s="11"/>
      <c r="B111" s="16"/>
      <c r="C111" s="17"/>
      <c r="D111" s="17"/>
      <c r="E111" s="17"/>
      <c r="F111" s="16"/>
      <c r="G111" s="16"/>
      <c r="H111" s="23"/>
      <c r="I111" s="28"/>
      <c r="J111" s="28">
        <f t="shared" si="3"/>
        <v>0</v>
      </c>
    </row>
    <row r="112" spans="1:10" ht="24.95" customHeight="1">
      <c r="A112" s="45" t="s">
        <v>39</v>
      </c>
      <c r="B112" s="10"/>
      <c r="C112" s="9" t="s">
        <v>30</v>
      </c>
      <c r="D112" s="10"/>
      <c r="E112" s="10"/>
      <c r="F112" s="10"/>
      <c r="G112" s="10"/>
      <c r="H112" s="23">
        <v>0</v>
      </c>
      <c r="I112" s="28"/>
      <c r="J112" s="39">
        <f>SUM(J113:J115)</f>
        <v>705.66000000000008</v>
      </c>
    </row>
    <row r="113" spans="1:10" s="2" customFormat="1" ht="22.5">
      <c r="A113" s="11"/>
      <c r="B113" s="12"/>
      <c r="C113" s="279" t="s">
        <v>396</v>
      </c>
      <c r="D113" s="109" t="s">
        <v>397</v>
      </c>
      <c r="E113" s="14" t="s">
        <v>17</v>
      </c>
      <c r="F113" s="15" t="s">
        <v>94</v>
      </c>
      <c r="G113" s="15" t="s">
        <v>19</v>
      </c>
      <c r="H113" s="24">
        <v>57</v>
      </c>
      <c r="I113" s="28">
        <v>12.38</v>
      </c>
      <c r="J113" s="28">
        <f t="shared" si="3"/>
        <v>705.66000000000008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s="2" customFormat="1">
      <c r="A115" s="11"/>
      <c r="B115" s="12"/>
      <c r="C115" s="13"/>
      <c r="D115" s="14"/>
      <c r="E115" s="14"/>
      <c r="F115" s="15"/>
      <c r="G115" s="15"/>
      <c r="H115" s="24"/>
      <c r="I115" s="28"/>
      <c r="J115" s="28">
        <f t="shared" si="3"/>
        <v>0</v>
      </c>
    </row>
    <row r="116" spans="1:10" ht="24.95" customHeight="1">
      <c r="A116" s="45" t="s">
        <v>41</v>
      </c>
      <c r="B116" s="10"/>
      <c r="C116" s="9" t="s">
        <v>35</v>
      </c>
      <c r="D116" s="10"/>
      <c r="E116" s="10"/>
      <c r="F116" s="10"/>
      <c r="G116" s="10"/>
      <c r="H116" s="23">
        <v>0</v>
      </c>
      <c r="I116" s="28"/>
      <c r="J116" s="39">
        <f>SUM(J117:J119)</f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>
      <c r="A119" s="11"/>
      <c r="B119" s="16"/>
      <c r="C119" s="17"/>
      <c r="D119" s="17"/>
      <c r="E119" s="17"/>
      <c r="F119" s="16"/>
      <c r="G119" s="16"/>
      <c r="H119" s="23"/>
      <c r="I119" s="28"/>
      <c r="J119" s="28">
        <f t="shared" si="3"/>
        <v>0</v>
      </c>
    </row>
    <row r="120" spans="1:10" ht="24.95" customHeight="1">
      <c r="A120" s="45" t="s">
        <v>43</v>
      </c>
      <c r="B120" s="10"/>
      <c r="C120" s="9" t="s">
        <v>40</v>
      </c>
      <c r="D120" s="10"/>
      <c r="E120" s="10"/>
      <c r="F120" s="10"/>
      <c r="G120" s="10"/>
      <c r="H120" s="23">
        <v>0</v>
      </c>
      <c r="I120" s="28"/>
      <c r="J120" s="39">
        <f>SUM(J121:J123)</f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>
        <f t="shared" si="3"/>
        <v>0</v>
      </c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/>
    </row>
    <row r="123" spans="1:10">
      <c r="A123" s="11"/>
      <c r="B123" s="16"/>
      <c r="C123" s="17"/>
      <c r="D123" s="17"/>
      <c r="E123" s="17"/>
      <c r="F123" s="16"/>
      <c r="G123" s="16"/>
      <c r="H123" s="23"/>
      <c r="I123" s="28"/>
      <c r="J123" s="28">
        <f t="shared" si="3"/>
        <v>0</v>
      </c>
    </row>
    <row r="124" spans="1:10" ht="24.95" customHeight="1">
      <c r="A124" s="45" t="s">
        <v>111</v>
      </c>
      <c r="B124" s="10"/>
      <c r="C124" s="9" t="s">
        <v>112</v>
      </c>
      <c r="D124" s="10"/>
      <c r="E124" s="10"/>
      <c r="F124" s="10"/>
      <c r="G124" s="10"/>
      <c r="H124" s="23">
        <v>0</v>
      </c>
      <c r="I124" s="28"/>
      <c r="J124" s="39">
        <f>SUM(J125:J127)</f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>
        <f t="shared" si="3"/>
        <v>0</v>
      </c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/>
    </row>
    <row r="127" spans="1:10">
      <c r="A127" s="11"/>
      <c r="B127" s="16"/>
      <c r="C127" s="17"/>
      <c r="D127" s="17"/>
      <c r="E127" s="17"/>
      <c r="F127" s="16"/>
      <c r="G127" s="16"/>
      <c r="H127" s="23"/>
      <c r="I127" s="28"/>
      <c r="J127" s="28">
        <f t="shared" ref="J127:J151" si="4">H127*I127</f>
        <v>0</v>
      </c>
    </row>
    <row r="128" spans="1:10" ht="24.95" customHeight="1">
      <c r="A128" s="45" t="s">
        <v>51</v>
      </c>
      <c r="B128" s="10"/>
      <c r="C128" s="9" t="s">
        <v>42</v>
      </c>
      <c r="D128" s="10"/>
      <c r="E128" s="10"/>
      <c r="F128" s="10"/>
      <c r="G128" s="10"/>
      <c r="H128" s="23">
        <v>0</v>
      </c>
      <c r="I128" s="28"/>
      <c r="J128" s="39">
        <f>SUM(J129:J131)</f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>
        <f t="shared" si="4"/>
        <v>0</v>
      </c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/>
    </row>
    <row r="131" spans="1:10">
      <c r="A131" s="11"/>
      <c r="B131" s="16"/>
      <c r="C131" s="17"/>
      <c r="D131" s="17"/>
      <c r="E131" s="17"/>
      <c r="F131" s="16"/>
      <c r="G131" s="16"/>
      <c r="H131" s="23"/>
      <c r="I131" s="28"/>
      <c r="J131" s="28">
        <f t="shared" si="4"/>
        <v>0</v>
      </c>
    </row>
    <row r="132" spans="1:10" ht="24.95" customHeight="1">
      <c r="A132" s="45" t="s">
        <v>55</v>
      </c>
      <c r="B132" s="10"/>
      <c r="C132" s="197" t="s">
        <v>44</v>
      </c>
      <c r="D132" s="196"/>
      <c r="E132" s="196"/>
      <c r="F132" s="10"/>
      <c r="G132" s="10"/>
      <c r="H132" s="23">
        <v>0</v>
      </c>
      <c r="I132" s="28"/>
      <c r="J132" s="39">
        <f>SUM(J133:J135)</f>
        <v>1067.9000000000001</v>
      </c>
    </row>
    <row r="133" spans="1:10" s="2" customFormat="1">
      <c r="A133" s="11"/>
      <c r="B133" s="115"/>
      <c r="C133" s="308" t="s">
        <v>398</v>
      </c>
      <c r="D133" s="308" t="s">
        <v>399</v>
      </c>
      <c r="E133" s="298" t="s">
        <v>17</v>
      </c>
      <c r="F133" s="398" t="s">
        <v>94</v>
      </c>
      <c r="G133" s="268" t="s">
        <v>371</v>
      </c>
      <c r="H133" s="24">
        <v>59</v>
      </c>
      <c r="I133" s="28">
        <v>9.0500000000000007</v>
      </c>
      <c r="J133" s="28">
        <f t="shared" si="4"/>
        <v>533.95000000000005</v>
      </c>
    </row>
    <row r="134" spans="1:10" s="2" customFormat="1">
      <c r="A134" s="11"/>
      <c r="B134" s="115"/>
      <c r="C134" s="308" t="s">
        <v>400</v>
      </c>
      <c r="D134" s="308" t="s">
        <v>401</v>
      </c>
      <c r="E134" s="298" t="s">
        <v>48</v>
      </c>
      <c r="F134" s="398" t="s">
        <v>94</v>
      </c>
      <c r="G134" s="268" t="s">
        <v>371</v>
      </c>
      <c r="H134" s="24">
        <v>59</v>
      </c>
      <c r="I134" s="28">
        <v>9.0500000000000007</v>
      </c>
      <c r="J134" s="28">
        <f t="shared" si="4"/>
        <v>533.95000000000005</v>
      </c>
    </row>
    <row r="135" spans="1:10" s="2" customFormat="1">
      <c r="A135" s="11"/>
      <c r="B135" s="12"/>
      <c r="C135" s="191"/>
      <c r="D135" s="192"/>
      <c r="E135" s="192"/>
      <c r="F135" s="15"/>
      <c r="G135" s="15"/>
      <c r="H135" s="24"/>
      <c r="I135" s="28"/>
      <c r="J135" s="28">
        <f t="shared" si="4"/>
        <v>0</v>
      </c>
    </row>
    <row r="136" spans="1:10" ht="24.95" customHeight="1">
      <c r="A136" s="45" t="s">
        <v>57</v>
      </c>
      <c r="B136" s="10"/>
      <c r="C136" s="9" t="s">
        <v>50</v>
      </c>
      <c r="D136" s="10"/>
      <c r="E136" s="10"/>
      <c r="F136" s="10"/>
      <c r="G136" s="10"/>
      <c r="H136" s="23">
        <v>0</v>
      </c>
      <c r="I136" s="28"/>
      <c r="J136" s="39">
        <f>SUM(J137:J139)</f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>
      <c r="A139" s="11"/>
      <c r="B139" s="16"/>
      <c r="C139" s="17"/>
      <c r="D139" s="17"/>
      <c r="E139" s="17"/>
      <c r="F139" s="16"/>
      <c r="G139" s="16"/>
      <c r="H139" s="23"/>
      <c r="I139" s="28"/>
      <c r="J139" s="28">
        <f t="shared" si="4"/>
        <v>0</v>
      </c>
    </row>
    <row r="140" spans="1:10" ht="24.95" customHeight="1">
      <c r="A140" s="45" t="s">
        <v>59</v>
      </c>
      <c r="B140" s="10"/>
      <c r="C140" s="9" t="s">
        <v>52</v>
      </c>
      <c r="D140" s="10"/>
      <c r="E140" s="10"/>
      <c r="F140" s="10"/>
      <c r="G140" s="10"/>
      <c r="H140" s="23">
        <v>0</v>
      </c>
      <c r="I140" s="28"/>
      <c r="J140" s="39">
        <f>SUM(J141:J143)</f>
        <v>506.80000000000007</v>
      </c>
    </row>
    <row r="141" spans="1:10" s="2" customFormat="1" ht="33.75">
      <c r="A141" s="11"/>
      <c r="B141" s="12"/>
      <c r="C141" s="109" t="s">
        <v>402</v>
      </c>
      <c r="D141" s="244" t="s">
        <v>383</v>
      </c>
      <c r="E141" s="14" t="s">
        <v>17</v>
      </c>
      <c r="F141" s="15" t="s">
        <v>94</v>
      </c>
      <c r="G141" s="15" t="s">
        <v>371</v>
      </c>
      <c r="H141" s="24">
        <v>56</v>
      </c>
      <c r="I141" s="28">
        <v>9.0500000000000007</v>
      </c>
      <c r="J141" s="28">
        <f t="shared" si="4"/>
        <v>506.80000000000007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s="2" customFormat="1">
      <c r="A143" s="11"/>
      <c r="B143" s="12"/>
      <c r="C143" s="13"/>
      <c r="D143" s="14"/>
      <c r="E143" s="14"/>
      <c r="F143" s="15"/>
      <c r="G143" s="15"/>
      <c r="H143" s="24"/>
      <c r="I143" s="28"/>
      <c r="J143" s="28">
        <f t="shared" si="4"/>
        <v>0</v>
      </c>
    </row>
    <row r="144" spans="1:10" ht="24.95" customHeight="1">
      <c r="A144" s="45" t="s">
        <v>64</v>
      </c>
      <c r="B144" s="10"/>
      <c r="C144" s="9" t="s">
        <v>56</v>
      </c>
      <c r="D144" s="10"/>
      <c r="E144" s="10"/>
      <c r="F144" s="10"/>
      <c r="G144" s="10"/>
      <c r="H144" s="23">
        <v>0</v>
      </c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>
      <c r="A147" s="11"/>
      <c r="B147" s="16"/>
      <c r="C147" s="17"/>
      <c r="D147" s="17"/>
      <c r="E147" s="17"/>
      <c r="F147" s="16"/>
      <c r="G147" s="16"/>
      <c r="H147" s="23"/>
      <c r="I147" s="28"/>
      <c r="J147" s="28">
        <f t="shared" si="4"/>
        <v>0</v>
      </c>
    </row>
    <row r="148" spans="1:10" ht="24.95" customHeight="1">
      <c r="A148" s="45" t="s">
        <v>69</v>
      </c>
      <c r="B148" s="10"/>
      <c r="C148" s="9" t="s">
        <v>58</v>
      </c>
      <c r="D148" s="10"/>
      <c r="E148" s="10"/>
      <c r="F148" s="10"/>
      <c r="G148" s="10"/>
      <c r="H148" s="23">
        <v>0</v>
      </c>
      <c r="I148" s="28"/>
      <c r="J148" s="28">
        <f t="shared" si="4"/>
        <v>0</v>
      </c>
    </row>
    <row r="149" spans="1:10" ht="10.9" customHeight="1">
      <c r="A149" s="45"/>
      <c r="B149" s="10"/>
      <c r="C149" s="399" t="s">
        <v>403</v>
      </c>
      <c r="D149" s="275" t="s">
        <v>387</v>
      </c>
      <c r="E149" s="289" t="s">
        <v>17</v>
      </c>
      <c r="F149" s="15" t="s">
        <v>94</v>
      </c>
      <c r="G149" s="289" t="s">
        <v>371</v>
      </c>
      <c r="H149" s="287">
        <v>59</v>
      </c>
      <c r="I149" s="28">
        <v>9.7100000000000009</v>
      </c>
      <c r="J149" s="28">
        <f t="shared" si="4"/>
        <v>572.8900000000001</v>
      </c>
    </row>
    <row r="150" spans="1:10" ht="10.15" customHeight="1">
      <c r="A150" s="45"/>
      <c r="B150" s="10"/>
      <c r="C150" s="290"/>
      <c r="D150" s="289"/>
      <c r="E150" s="289"/>
      <c r="F150" s="289"/>
      <c r="G150" s="289"/>
      <c r="H150" s="287"/>
      <c r="I150" s="28"/>
      <c r="J150" s="39"/>
    </row>
    <row r="151" spans="1:10" s="2" customFormat="1" ht="14.25">
      <c r="A151" s="11"/>
      <c r="B151" s="12"/>
      <c r="C151" s="285"/>
      <c r="D151" s="14"/>
      <c r="E151" s="14"/>
      <c r="F151" s="15"/>
      <c r="G151" s="15"/>
      <c r="H151" s="24"/>
      <c r="I151" s="28"/>
      <c r="J151" s="28">
        <f t="shared" si="4"/>
        <v>0</v>
      </c>
    </row>
    <row r="152" spans="1:10" ht="24.95" customHeight="1">
      <c r="A152" s="45" t="s">
        <v>71</v>
      </c>
      <c r="B152" s="10"/>
      <c r="C152" s="9" t="s">
        <v>60</v>
      </c>
      <c r="D152" s="10"/>
      <c r="E152" s="10"/>
      <c r="F152" s="10"/>
      <c r="G152" s="10"/>
      <c r="H152" s="23">
        <v>0</v>
      </c>
      <c r="I152" s="28"/>
      <c r="J152" s="39">
        <f>SUM(J153:J155)</f>
        <v>0</v>
      </c>
    </row>
    <row r="153" spans="1:10" s="2" customFormat="1">
      <c r="A153" s="11"/>
      <c r="B153" s="12"/>
      <c r="C153" s="13"/>
      <c r="D153" s="14"/>
      <c r="E153" s="14"/>
      <c r="F153" s="15"/>
      <c r="G153" s="15"/>
      <c r="H153" s="24"/>
      <c r="I153" s="28"/>
      <c r="J153" s="28">
        <f t="shared" ref="J153:J195" si="5">H153*I153</f>
        <v>0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s="2" customFormat="1">
      <c r="A155" s="11"/>
      <c r="B155" s="12"/>
      <c r="C155" s="13"/>
      <c r="D155" s="14"/>
      <c r="E155" s="14"/>
      <c r="F155" s="15"/>
      <c r="G155" s="15"/>
      <c r="H155" s="24"/>
      <c r="I155" s="28"/>
      <c r="J155" s="28">
        <f t="shared" si="5"/>
        <v>0</v>
      </c>
    </row>
    <row r="156" spans="1:10" ht="24.95" customHeight="1">
      <c r="A156" s="45" t="s">
        <v>73</v>
      </c>
      <c r="B156" s="10"/>
      <c r="C156" s="9" t="s">
        <v>65</v>
      </c>
      <c r="D156" s="10"/>
      <c r="E156" s="10"/>
      <c r="F156" s="10"/>
      <c r="G156" s="10"/>
      <c r="H156" s="23">
        <v>0</v>
      </c>
      <c r="I156" s="28"/>
      <c r="J156" s="39">
        <f>SUM(J157:J159)</f>
        <v>387.20000000000005</v>
      </c>
    </row>
    <row r="157" spans="1:10" s="2" customFormat="1" ht="22.5">
      <c r="A157" s="11"/>
      <c r="B157" s="12"/>
      <c r="C157" s="244" t="s">
        <v>404</v>
      </c>
      <c r="D157" s="244" t="s">
        <v>405</v>
      </c>
      <c r="E157" s="14" t="s">
        <v>17</v>
      </c>
      <c r="F157" s="15" t="s">
        <v>94</v>
      </c>
      <c r="G157" s="15" t="s">
        <v>393</v>
      </c>
      <c r="H157" s="24">
        <v>44</v>
      </c>
      <c r="I157" s="28">
        <v>8.8000000000000007</v>
      </c>
      <c r="J157" s="28">
        <f t="shared" si="5"/>
        <v>387.20000000000005</v>
      </c>
    </row>
    <row r="158" spans="1:10" s="2" customForma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s="2" customFormat="1" ht="11.45" customHeight="1">
      <c r="A159" s="11"/>
      <c r="B159" s="12"/>
      <c r="C159" s="13"/>
      <c r="D159" s="14"/>
      <c r="E159" s="14"/>
      <c r="F159" s="15"/>
      <c r="G159" s="15"/>
      <c r="H159" s="24"/>
      <c r="I159" s="28"/>
      <c r="J159" s="28">
        <f t="shared" si="5"/>
        <v>0</v>
      </c>
    </row>
    <row r="160" spans="1:10" ht="24.95" customHeight="1">
      <c r="A160" s="45" t="s">
        <v>75</v>
      </c>
      <c r="B160" s="10"/>
      <c r="C160" s="9" t="s">
        <v>70</v>
      </c>
      <c r="D160" s="10"/>
      <c r="E160" s="10"/>
      <c r="F160" s="10"/>
      <c r="G160" s="10"/>
      <c r="H160" s="23">
        <v>0</v>
      </c>
      <c r="I160" s="28"/>
      <c r="J160" s="39">
        <f>SUM(J161:J163)</f>
        <v>0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>
      <c r="A163" s="11"/>
      <c r="B163" s="16"/>
      <c r="C163" s="17"/>
      <c r="D163" s="17"/>
      <c r="E163" s="17"/>
      <c r="F163" s="16"/>
      <c r="G163" s="16"/>
      <c r="H163" s="23"/>
      <c r="I163" s="28"/>
      <c r="J163" s="28">
        <f t="shared" si="5"/>
        <v>0</v>
      </c>
    </row>
    <row r="164" spans="1:10" ht="24.95" customHeight="1">
      <c r="A164" s="45" t="s">
        <v>77</v>
      </c>
      <c r="B164" s="10"/>
      <c r="C164" s="9" t="s">
        <v>72</v>
      </c>
      <c r="D164" s="10"/>
      <c r="E164" s="10"/>
      <c r="F164" s="10"/>
      <c r="G164" s="10"/>
      <c r="H164" s="23">
        <v>0</v>
      </c>
      <c r="I164" s="28"/>
      <c r="J164" s="39">
        <f>SUM(J165:J167)</f>
        <v>0</v>
      </c>
    </row>
    <row r="165" spans="1:10" s="2" customFormat="1">
      <c r="A165" s="11"/>
      <c r="B165" s="16"/>
      <c r="C165" s="13"/>
      <c r="D165" s="14"/>
      <c r="E165" s="14"/>
      <c r="F165" s="15"/>
      <c r="G165" s="15"/>
      <c r="H165" s="24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>
      <c r="A167" s="11"/>
      <c r="B167" s="16"/>
      <c r="C167" s="17"/>
      <c r="D167" s="17"/>
      <c r="E167" s="17"/>
      <c r="F167" s="16"/>
      <c r="G167" s="16"/>
      <c r="H167" s="23"/>
      <c r="I167" s="28"/>
      <c r="J167" s="28">
        <f t="shared" si="5"/>
        <v>0</v>
      </c>
    </row>
    <row r="168" spans="1:10" ht="24.95" customHeight="1">
      <c r="A168" s="45" t="s">
        <v>79</v>
      </c>
      <c r="B168" s="10"/>
      <c r="C168" s="9" t="s">
        <v>74</v>
      </c>
      <c r="D168" s="10"/>
      <c r="E168" s="10"/>
      <c r="F168" s="10"/>
      <c r="G168" s="10"/>
      <c r="H168" s="23">
        <v>0</v>
      </c>
      <c r="I168" s="28"/>
      <c r="J168" s="39">
        <f>SUM(J169:J171)</f>
        <v>0</v>
      </c>
    </row>
    <row r="169" spans="1:10" s="2" customFormat="1" ht="10.15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s="2" customFormat="1" ht="10.9" customHeight="1">
      <c r="A171" s="11"/>
      <c r="B171" s="12"/>
      <c r="C171" s="13"/>
      <c r="D171" s="14"/>
      <c r="E171" s="14"/>
      <c r="F171" s="15"/>
      <c r="G171" s="15"/>
      <c r="H171" s="24"/>
      <c r="I171" s="28"/>
      <c r="J171" s="28">
        <f t="shared" si="5"/>
        <v>0</v>
      </c>
    </row>
    <row r="172" spans="1:10" ht="24.95" customHeight="1">
      <c r="A172" s="45" t="s">
        <v>81</v>
      </c>
      <c r="B172" s="10"/>
      <c r="C172" s="9" t="s">
        <v>76</v>
      </c>
      <c r="D172" s="10"/>
      <c r="E172" s="10"/>
      <c r="F172" s="10"/>
      <c r="G172" s="10"/>
      <c r="H172" s="23">
        <v>0</v>
      </c>
      <c r="I172" s="28"/>
      <c r="J172" s="39">
        <f>SUM(J175)</f>
        <v>0</v>
      </c>
    </row>
    <row r="173" spans="1:10" ht="10.9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 ht="12" customHeight="1">
      <c r="A174" s="45"/>
      <c r="B174" s="10"/>
      <c r="C174" s="9"/>
      <c r="D174" s="10"/>
      <c r="E174" s="10"/>
      <c r="F174" s="10"/>
      <c r="G174" s="10"/>
      <c r="H174" s="23"/>
      <c r="I174" s="28"/>
      <c r="J174" s="39"/>
    </row>
    <row r="175" spans="1:10">
      <c r="A175" s="11"/>
      <c r="B175" s="16"/>
      <c r="C175" s="17"/>
      <c r="D175" s="17"/>
      <c r="E175" s="17"/>
      <c r="F175" s="16"/>
      <c r="G175" s="16"/>
      <c r="H175" s="23"/>
      <c r="I175" s="28"/>
      <c r="J175" s="28">
        <f t="shared" si="5"/>
        <v>0</v>
      </c>
    </row>
    <row r="176" spans="1:10" ht="24.95" customHeight="1">
      <c r="A176" s="45" t="s">
        <v>83</v>
      </c>
      <c r="B176" s="10"/>
      <c r="C176" s="9" t="s">
        <v>78</v>
      </c>
      <c r="D176" s="10"/>
      <c r="E176" s="10"/>
      <c r="F176" s="10"/>
      <c r="G176" s="10"/>
      <c r="H176" s="23">
        <v>0</v>
      </c>
      <c r="I176" s="28"/>
      <c r="J176" s="39">
        <f>SUM(J177:J179)</f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>
      <c r="A179" s="11"/>
      <c r="B179" s="16"/>
      <c r="C179" s="17"/>
      <c r="D179" s="17"/>
      <c r="E179" s="17"/>
      <c r="F179" s="16"/>
      <c r="G179" s="16"/>
      <c r="H179" s="23"/>
      <c r="I179" s="28"/>
      <c r="J179" s="28">
        <f t="shared" si="5"/>
        <v>0</v>
      </c>
    </row>
    <row r="180" spans="1:10" ht="24.95" customHeight="1">
      <c r="A180" s="45" t="s">
        <v>85</v>
      </c>
      <c r="B180" s="10"/>
      <c r="C180" s="9" t="s">
        <v>80</v>
      </c>
      <c r="D180" s="10"/>
      <c r="E180" s="10"/>
      <c r="F180" s="10"/>
      <c r="G180" s="10"/>
      <c r="H180" s="23">
        <v>0</v>
      </c>
      <c r="I180" s="28"/>
      <c r="J180" s="39">
        <f>SUM(J183)</f>
        <v>0</v>
      </c>
    </row>
    <row r="181" spans="1:10" ht="11.45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10.9" customHeight="1">
      <c r="A182" s="45"/>
      <c r="B182" s="10"/>
      <c r="C182" s="9"/>
      <c r="D182" s="10"/>
      <c r="E182" s="10"/>
      <c r="F182" s="10"/>
      <c r="G182" s="10"/>
      <c r="H182" s="23"/>
      <c r="I182" s="28"/>
      <c r="J182" s="39"/>
    </row>
    <row r="183" spans="1:10" ht="9.6" customHeight="1">
      <c r="A183" s="11"/>
      <c r="B183" s="16"/>
      <c r="C183" s="17"/>
      <c r="D183" s="17"/>
      <c r="E183" s="17"/>
      <c r="F183" s="16"/>
      <c r="G183" s="16"/>
      <c r="H183" s="23"/>
      <c r="I183" s="28"/>
      <c r="J183" s="28">
        <f>H183*I183</f>
        <v>0</v>
      </c>
    </row>
    <row r="184" spans="1:10" ht="24.95" customHeight="1">
      <c r="A184" s="45" t="s">
        <v>126</v>
      </c>
      <c r="B184" s="10"/>
      <c r="C184" s="9" t="s">
        <v>82</v>
      </c>
      <c r="D184" s="10"/>
      <c r="E184" s="10"/>
      <c r="F184" s="10"/>
      <c r="G184" s="10"/>
      <c r="H184" s="23">
        <v>0</v>
      </c>
      <c r="I184" s="28"/>
      <c r="J184" s="39">
        <f>SUM(J185:J187)</f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>
      <c r="A186" s="11"/>
      <c r="B186" s="16"/>
      <c r="C186" s="17"/>
      <c r="D186" s="17"/>
      <c r="E186" s="17"/>
      <c r="F186" s="16"/>
      <c r="G186" s="16"/>
      <c r="H186" s="23"/>
      <c r="I186" s="28"/>
      <c r="J186" s="28">
        <f t="shared" si="5"/>
        <v>0</v>
      </c>
    </row>
    <row r="187" spans="1:10" s="2" customFormat="1">
      <c r="A187" s="11"/>
      <c r="B187" s="12"/>
      <c r="C187" s="14"/>
      <c r="D187" s="14"/>
      <c r="E187" s="14"/>
      <c r="F187" s="15"/>
      <c r="G187" s="15"/>
      <c r="H187" s="24"/>
      <c r="I187" s="28"/>
      <c r="J187" s="28">
        <f t="shared" si="5"/>
        <v>0</v>
      </c>
    </row>
    <row r="188" spans="1:10" ht="24.75" customHeight="1">
      <c r="A188" s="45" t="s">
        <v>127</v>
      </c>
      <c r="B188" s="10"/>
      <c r="C188" s="9" t="s">
        <v>84</v>
      </c>
      <c r="D188" s="10"/>
      <c r="E188" s="10"/>
      <c r="F188" s="10"/>
      <c r="G188" s="10"/>
      <c r="H188" s="23">
        <v>0</v>
      </c>
      <c r="I188" s="28"/>
      <c r="J188" s="39">
        <f>SUM(J189:J191)</f>
        <v>0</v>
      </c>
    </row>
    <row r="189" spans="1:10" s="2" customFormat="1" ht="10.15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s="2" customFormat="1" ht="10.9" customHeight="1">
      <c r="A191" s="11"/>
      <c r="B191" s="12"/>
      <c r="C191" s="14"/>
      <c r="D191" s="14"/>
      <c r="E191" s="14"/>
      <c r="F191" s="15"/>
      <c r="G191" s="15"/>
      <c r="H191" s="24"/>
      <c r="I191" s="28"/>
      <c r="J191" s="28">
        <f t="shared" si="5"/>
        <v>0</v>
      </c>
    </row>
    <row r="192" spans="1:10" ht="24.95" customHeight="1">
      <c r="A192" s="45" t="s">
        <v>128</v>
      </c>
      <c r="B192" s="10"/>
      <c r="C192" s="9" t="s">
        <v>86</v>
      </c>
      <c r="D192" s="10"/>
      <c r="E192" s="10"/>
      <c r="F192" s="10"/>
      <c r="G192" s="10"/>
      <c r="H192" s="23">
        <v>0</v>
      </c>
      <c r="I192" s="28"/>
      <c r="J192" s="39">
        <f>SUM(J193:J195)</f>
        <v>580.34999999999991</v>
      </c>
    </row>
    <row r="193" spans="1:10" s="2" customFormat="1">
      <c r="A193" s="11"/>
      <c r="B193" s="12"/>
      <c r="C193" s="13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 ht="12.75">
      <c r="A194" s="11">
        <v>26</v>
      </c>
      <c r="B194" s="12"/>
      <c r="C194" s="283" t="s">
        <v>406</v>
      </c>
      <c r="D194" s="243"/>
      <c r="E194" s="243"/>
      <c r="F194" s="15"/>
      <c r="G194" s="15"/>
      <c r="H194" s="267"/>
      <c r="I194" s="28"/>
      <c r="J194" s="28">
        <f t="shared" si="5"/>
        <v>0</v>
      </c>
    </row>
    <row r="195" spans="1:10" s="2" customFormat="1" ht="22.5">
      <c r="A195" s="11"/>
      <c r="B195" s="12"/>
      <c r="C195" s="169" t="s">
        <v>407</v>
      </c>
      <c r="D195" s="169" t="s">
        <v>408</v>
      </c>
      <c r="E195" s="14" t="s">
        <v>17</v>
      </c>
      <c r="F195" s="15" t="s">
        <v>94</v>
      </c>
      <c r="G195" s="15" t="s">
        <v>19</v>
      </c>
      <c r="H195" s="267">
        <v>53</v>
      </c>
      <c r="I195" s="28">
        <v>10.95</v>
      </c>
      <c r="J195" s="28">
        <f t="shared" si="5"/>
        <v>580.34999999999991</v>
      </c>
    </row>
    <row r="196" spans="1:10" s="2" customFormat="1">
      <c r="A196" s="11"/>
      <c r="B196" s="12"/>
      <c r="C196" s="169"/>
      <c r="D196" s="169"/>
      <c r="E196" s="14"/>
      <c r="F196" s="15"/>
      <c r="G196" s="15"/>
      <c r="H196" s="267"/>
      <c r="I196" s="28"/>
      <c r="J196" s="28"/>
    </row>
    <row r="197" spans="1:10" s="2" customFormat="1" ht="15.75">
      <c r="A197" s="32" t="s">
        <v>91</v>
      </c>
      <c r="B197" s="33"/>
      <c r="C197" s="34"/>
      <c r="D197" s="35"/>
      <c r="E197" s="35"/>
      <c r="F197" s="36"/>
      <c r="G197" s="36"/>
      <c r="H197" s="37"/>
      <c r="I197" s="38"/>
      <c r="J197" s="28"/>
    </row>
    <row r="198" spans="1:10" ht="24.95" customHeight="1">
      <c r="A198" s="41" t="s">
        <v>131</v>
      </c>
      <c r="B198" s="40"/>
      <c r="C198" s="42"/>
      <c r="D198" s="42"/>
      <c r="E198" s="42"/>
      <c r="F198" s="42"/>
      <c r="G198" s="42"/>
      <c r="H198" s="43"/>
      <c r="I198" s="44"/>
      <c r="J198" s="28"/>
    </row>
    <row r="199" spans="1:10" ht="24.95" customHeight="1">
      <c r="A199" s="45" t="s">
        <v>13</v>
      </c>
      <c r="B199" s="10"/>
      <c r="C199" s="197" t="s">
        <v>93</v>
      </c>
      <c r="D199" s="196"/>
      <c r="E199" s="10"/>
      <c r="F199" s="10"/>
      <c r="G199" s="10"/>
      <c r="H199" s="23">
        <v>0</v>
      </c>
      <c r="I199" s="28"/>
      <c r="J199" s="39">
        <f>SUM(J200:J202)</f>
        <v>609.15000000000009</v>
      </c>
    </row>
    <row r="200" spans="1:10" s="2" customFormat="1" ht="22.5">
      <c r="A200" s="11"/>
      <c r="B200" s="115"/>
      <c r="C200" s="293" t="s">
        <v>409</v>
      </c>
      <c r="D200" s="291" t="s">
        <v>370</v>
      </c>
      <c r="E200" s="292" t="s">
        <v>17</v>
      </c>
      <c r="F200" s="15" t="s">
        <v>96</v>
      </c>
      <c r="G200" s="15" t="s">
        <v>371</v>
      </c>
      <c r="H200" s="24">
        <v>43</v>
      </c>
      <c r="I200" s="28">
        <v>9.0500000000000007</v>
      </c>
      <c r="J200" s="28">
        <f t="shared" ref="J200:J238" si="6">H200*I200</f>
        <v>389.15000000000003</v>
      </c>
    </row>
    <row r="201" spans="1:10" s="2" customFormat="1">
      <c r="A201" s="11"/>
      <c r="B201" s="115"/>
      <c r="C201" s="314" t="s">
        <v>410</v>
      </c>
      <c r="D201" s="293" t="s">
        <v>16</v>
      </c>
      <c r="E201" s="292" t="s">
        <v>17</v>
      </c>
      <c r="F201" s="15" t="s">
        <v>96</v>
      </c>
      <c r="G201" s="15" t="s">
        <v>19</v>
      </c>
      <c r="H201" s="24">
        <v>22</v>
      </c>
      <c r="I201" s="28">
        <v>10</v>
      </c>
      <c r="J201" s="28">
        <f t="shared" si="6"/>
        <v>220</v>
      </c>
    </row>
    <row r="202" spans="1:10" s="2" customFormat="1">
      <c r="A202" s="11"/>
      <c r="B202" s="12"/>
      <c r="C202" s="191"/>
      <c r="D202" s="192"/>
      <c r="E202" s="14"/>
      <c r="F202" s="15"/>
      <c r="G202" s="15"/>
      <c r="H202" s="24"/>
      <c r="I202" s="28"/>
      <c r="J202" s="28">
        <f t="shared" si="6"/>
        <v>0</v>
      </c>
    </row>
    <row r="203" spans="1:10" ht="24.95" customHeight="1">
      <c r="A203" s="45" t="s">
        <v>94</v>
      </c>
      <c r="B203" s="10"/>
      <c r="C203" s="9" t="s">
        <v>95</v>
      </c>
      <c r="D203" s="10"/>
      <c r="E203" s="10"/>
      <c r="F203" s="10"/>
      <c r="G203" s="10"/>
      <c r="H203" s="23">
        <v>0</v>
      </c>
      <c r="I203" s="28"/>
      <c r="J203" s="39">
        <f>SUM(J204:J206)</f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s="2" customFormat="1">
      <c r="A205" s="11"/>
      <c r="B205" s="12"/>
      <c r="C205" s="13"/>
      <c r="D205" s="14"/>
      <c r="E205" s="14"/>
      <c r="F205" s="15"/>
      <c r="G205" s="15"/>
      <c r="H205" s="24"/>
      <c r="I205" s="28"/>
      <c r="J205" s="28">
        <f t="shared" si="6"/>
        <v>0</v>
      </c>
    </row>
    <row r="206" spans="1:10" s="2" customFormat="1">
      <c r="A206" s="11"/>
      <c r="B206" s="12"/>
      <c r="C206" s="13"/>
      <c r="D206" s="14"/>
      <c r="E206" s="14"/>
      <c r="F206" s="15"/>
      <c r="G206" s="15"/>
      <c r="H206" s="24"/>
      <c r="I206" s="28"/>
      <c r="J206" s="28">
        <f t="shared" si="6"/>
        <v>0</v>
      </c>
    </row>
    <row r="207" spans="1:10" ht="24.95" customHeight="1">
      <c r="A207" s="45" t="s">
        <v>96</v>
      </c>
      <c r="B207" s="10"/>
      <c r="C207" s="9" t="s">
        <v>97</v>
      </c>
      <c r="D207" s="10"/>
      <c r="E207" s="10"/>
      <c r="F207" s="10"/>
      <c r="G207" s="10"/>
      <c r="H207" s="23">
        <v>0</v>
      </c>
      <c r="I207" s="28"/>
      <c r="J207" s="39">
        <f>SUM(J208:J210)</f>
        <v>0</v>
      </c>
    </row>
    <row r="208" spans="1:10">
      <c r="A208" s="11"/>
      <c r="B208" s="16"/>
      <c r="C208" s="17"/>
      <c r="D208" s="17"/>
      <c r="E208" s="17"/>
      <c r="F208" s="16"/>
      <c r="G208" s="16"/>
      <c r="H208" s="23"/>
      <c r="I208" s="28"/>
      <c r="J208" s="28">
        <f t="shared" si="6"/>
        <v>0</v>
      </c>
    </row>
    <row r="209" spans="1:10" s="2" customFormat="1">
      <c r="A209" s="11"/>
      <c r="B209" s="12"/>
      <c r="C209" s="13"/>
      <c r="D209" s="14"/>
      <c r="E209" s="14"/>
      <c r="F209" s="15"/>
      <c r="G209" s="15"/>
      <c r="H209" s="24"/>
      <c r="I209" s="28"/>
      <c r="J209" s="28">
        <f t="shared" si="6"/>
        <v>0</v>
      </c>
    </row>
    <row r="210" spans="1:10" s="2" customFormat="1">
      <c r="A210" s="11"/>
      <c r="B210" s="12"/>
      <c r="C210" s="13"/>
      <c r="D210" s="14"/>
      <c r="E210" s="14"/>
      <c r="F210" s="15"/>
      <c r="G210" s="15"/>
      <c r="H210" s="24"/>
      <c r="I210" s="28"/>
      <c r="J210" s="28">
        <f t="shared" si="6"/>
        <v>0</v>
      </c>
    </row>
    <row r="211" spans="1:10" ht="24.95" customHeight="1">
      <c r="A211" s="45" t="s">
        <v>104</v>
      </c>
      <c r="B211" s="10"/>
      <c r="C211" s="9" t="s">
        <v>28</v>
      </c>
      <c r="D211" s="10"/>
      <c r="E211" s="10"/>
      <c r="F211" s="10"/>
      <c r="G211" s="10"/>
      <c r="H211" s="23">
        <v>0</v>
      </c>
      <c r="I211" s="28"/>
      <c r="J211" s="39">
        <f>SUM(J212:J214)</f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>
      <c r="A213" s="11"/>
      <c r="B213" s="16"/>
      <c r="C213" s="17"/>
      <c r="D213" s="17"/>
      <c r="E213" s="17"/>
      <c r="F213" s="16"/>
      <c r="G213" s="16"/>
      <c r="H213" s="23"/>
      <c r="I213" s="28"/>
      <c r="J213" s="28">
        <f t="shared" si="6"/>
        <v>0</v>
      </c>
    </row>
    <row r="214" spans="1:10">
      <c r="A214" s="11"/>
      <c r="B214" s="16"/>
      <c r="C214" s="17"/>
      <c r="D214" s="17"/>
      <c r="E214" s="17"/>
      <c r="F214" s="16"/>
      <c r="G214" s="16"/>
      <c r="H214" s="23"/>
      <c r="I214" s="28"/>
      <c r="J214" s="28">
        <f t="shared" si="6"/>
        <v>0</v>
      </c>
    </row>
    <row r="215" spans="1:10" ht="24.95" customHeight="1">
      <c r="A215" s="45" t="s">
        <v>39</v>
      </c>
      <c r="B215" s="10"/>
      <c r="C215" s="9" t="s">
        <v>30</v>
      </c>
      <c r="D215" s="10"/>
      <c r="E215" s="10"/>
      <c r="F215" s="10"/>
      <c r="G215" s="10"/>
      <c r="H215" s="23">
        <v>0</v>
      </c>
      <c r="I215" s="28"/>
      <c r="J215" s="28">
        <f t="shared" si="6"/>
        <v>0</v>
      </c>
    </row>
    <row r="216" spans="1:10" s="2" customFormat="1" ht="22.5">
      <c r="A216" s="11"/>
      <c r="B216" s="12"/>
      <c r="C216" s="244" t="s">
        <v>411</v>
      </c>
      <c r="D216" s="109" t="s">
        <v>252</v>
      </c>
      <c r="E216" s="14" t="s">
        <v>17</v>
      </c>
      <c r="F216" s="15" t="s">
        <v>96</v>
      </c>
      <c r="G216" s="15" t="s">
        <v>19</v>
      </c>
      <c r="H216" s="24">
        <v>66</v>
      </c>
      <c r="I216" s="28">
        <v>12.38</v>
      </c>
      <c r="J216" s="28">
        <f t="shared" si="6"/>
        <v>817.08</v>
      </c>
    </row>
    <row r="217" spans="1:10" s="2" customFormat="1">
      <c r="A217" s="11"/>
      <c r="B217" s="12"/>
      <c r="C217" s="13"/>
      <c r="D217" s="14"/>
      <c r="E217" s="14"/>
      <c r="F217" s="15"/>
      <c r="G217" s="15"/>
      <c r="H217" s="24"/>
      <c r="I217" s="28"/>
      <c r="J217" s="28">
        <f t="shared" si="6"/>
        <v>0</v>
      </c>
    </row>
    <row r="218" spans="1:10" s="2" customFormat="1">
      <c r="A218" s="11"/>
      <c r="B218" s="12"/>
      <c r="C218" s="13"/>
      <c r="D218" s="14"/>
      <c r="E218" s="14"/>
      <c r="F218" s="15"/>
      <c r="G218" s="15"/>
      <c r="H218" s="24"/>
      <c r="I218" s="28"/>
      <c r="J218" s="28">
        <f t="shared" si="6"/>
        <v>0</v>
      </c>
    </row>
    <row r="219" spans="1:10" ht="24.95" customHeight="1">
      <c r="A219" s="45" t="s">
        <v>41</v>
      </c>
      <c r="B219" s="10"/>
      <c r="C219" s="9" t="s">
        <v>35</v>
      </c>
      <c r="D219" s="10"/>
      <c r="E219" s="10"/>
      <c r="F219" s="10"/>
      <c r="G219" s="10"/>
      <c r="H219" s="23">
        <v>0</v>
      </c>
      <c r="I219" s="28"/>
      <c r="J219" s="39">
        <f>SUM(J220:J222)</f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>
      <c r="A221" s="11"/>
      <c r="B221" s="16"/>
      <c r="C221" s="17"/>
      <c r="D221" s="17"/>
      <c r="E221" s="17"/>
      <c r="F221" s="16"/>
      <c r="G221" s="16"/>
      <c r="H221" s="23"/>
      <c r="I221" s="28"/>
      <c r="J221" s="28">
        <f t="shared" si="6"/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 ht="24.95" customHeight="1">
      <c r="A223" s="45" t="s">
        <v>43</v>
      </c>
      <c r="B223" s="10"/>
      <c r="C223" s="9" t="s">
        <v>40</v>
      </c>
      <c r="D223" s="10"/>
      <c r="E223" s="10"/>
      <c r="F223" s="10"/>
      <c r="G223" s="10"/>
      <c r="H223" s="23">
        <v>0</v>
      </c>
      <c r="I223" s="28"/>
      <c r="J223" s="39">
        <f>SUM(J224:J226)</f>
        <v>0</v>
      </c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>
      <c r="A225" s="11"/>
      <c r="B225" s="16"/>
      <c r="C225" s="17"/>
      <c r="D225" s="17"/>
      <c r="E225" s="17"/>
      <c r="F225" s="16"/>
      <c r="G225" s="16"/>
      <c r="H225" s="23"/>
      <c r="I225" s="28"/>
      <c r="J225" s="28"/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 ht="24.95" customHeight="1">
      <c r="A227" s="45" t="s">
        <v>49</v>
      </c>
      <c r="B227" s="10"/>
      <c r="C227" s="9" t="s">
        <v>112</v>
      </c>
      <c r="D227" s="10"/>
      <c r="E227" s="10"/>
      <c r="F227" s="10"/>
      <c r="G227" s="10"/>
      <c r="H227" s="23">
        <v>0</v>
      </c>
      <c r="I227" s="28"/>
      <c r="J227" s="39">
        <f>SUM(J228:J230)</f>
        <v>0</v>
      </c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>
      <c r="A229" s="11"/>
      <c r="B229" s="16"/>
      <c r="C229" s="17"/>
      <c r="D229" s="17"/>
      <c r="E229" s="17"/>
      <c r="F229" s="16"/>
      <c r="G229" s="16"/>
      <c r="H229" s="23"/>
      <c r="I229" s="28"/>
      <c r="J229" s="28"/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 ht="24.95" customHeight="1">
      <c r="A231" s="45" t="s">
        <v>51</v>
      </c>
      <c r="B231" s="10"/>
      <c r="C231" s="9" t="s">
        <v>136</v>
      </c>
      <c r="D231" s="10"/>
      <c r="E231" s="10"/>
      <c r="F231" s="10"/>
      <c r="G231" s="10"/>
      <c r="H231" s="23">
        <v>0</v>
      </c>
      <c r="I231" s="28"/>
      <c r="J231" s="39">
        <f>SUM(J232:J234)</f>
        <v>0</v>
      </c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>
      <c r="A233" s="11"/>
      <c r="B233" s="16"/>
      <c r="C233" s="17"/>
      <c r="D233" s="17"/>
      <c r="E233" s="17"/>
      <c r="F233" s="16"/>
      <c r="G233" s="16"/>
      <c r="H233" s="23"/>
      <c r="I233" s="28"/>
      <c r="J233" s="28"/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 ht="24.95" customHeight="1">
      <c r="A235" s="45" t="s">
        <v>55</v>
      </c>
      <c r="B235" s="10"/>
      <c r="C235" s="9" t="s">
        <v>42</v>
      </c>
      <c r="D235" s="10"/>
      <c r="E235" s="10"/>
      <c r="F235" s="10"/>
      <c r="G235" s="10"/>
      <c r="H235" s="23">
        <v>0</v>
      </c>
      <c r="I235" s="28"/>
      <c r="J235" s="39">
        <f>SUM(J236:J238)</f>
        <v>0</v>
      </c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>
      <c r="A237" s="11"/>
      <c r="B237" s="16"/>
      <c r="C237" s="17"/>
      <c r="D237" s="17"/>
      <c r="E237" s="17"/>
      <c r="F237" s="16"/>
      <c r="G237" s="16"/>
      <c r="H237" s="23"/>
      <c r="I237" s="28"/>
      <c r="J237" s="28"/>
    </row>
    <row r="238" spans="1:10">
      <c r="A238" s="11"/>
      <c r="B238" s="16"/>
      <c r="C238" s="17"/>
      <c r="D238" s="17"/>
      <c r="E238" s="17"/>
      <c r="F238" s="16"/>
      <c r="G238" s="16"/>
      <c r="H238" s="23"/>
      <c r="I238" s="28"/>
      <c r="J238" s="28">
        <f t="shared" si="6"/>
        <v>0</v>
      </c>
    </row>
    <row r="239" spans="1:10" ht="24.95" customHeight="1">
      <c r="A239" s="45" t="s">
        <v>57</v>
      </c>
      <c r="B239" s="10"/>
      <c r="C239" s="197" t="s">
        <v>44</v>
      </c>
      <c r="D239" s="196"/>
      <c r="E239" s="10"/>
      <c r="F239" s="10"/>
      <c r="G239" s="10"/>
      <c r="H239" s="23">
        <v>0</v>
      </c>
      <c r="I239" s="28"/>
      <c r="J239" s="39">
        <f>SUM(J240:J242)</f>
        <v>1016.4000000000001</v>
      </c>
    </row>
    <row r="240" spans="1:10" s="2" customFormat="1" ht="22.5">
      <c r="A240" s="11"/>
      <c r="B240" s="115"/>
      <c r="C240" s="293" t="s">
        <v>412</v>
      </c>
      <c r="D240" s="291" t="s">
        <v>413</v>
      </c>
      <c r="E240" s="292" t="s">
        <v>17</v>
      </c>
      <c r="F240" s="15" t="s">
        <v>96</v>
      </c>
      <c r="G240" s="15" t="s">
        <v>371</v>
      </c>
      <c r="H240" s="24">
        <v>43</v>
      </c>
      <c r="I240" s="28">
        <v>9.0500000000000007</v>
      </c>
      <c r="J240" s="28">
        <f t="shared" ref="J240:J295" si="7">H240*I240</f>
        <v>389.15000000000003</v>
      </c>
    </row>
    <row r="241" spans="1:10" s="2" customFormat="1" ht="22.5">
      <c r="A241" s="11"/>
      <c r="B241" s="115"/>
      <c r="C241" s="305" t="s">
        <v>414</v>
      </c>
      <c r="D241" s="306" t="s">
        <v>413</v>
      </c>
      <c r="E241" s="307" t="s">
        <v>17</v>
      </c>
      <c r="F241" s="129" t="s">
        <v>96</v>
      </c>
      <c r="G241" s="129" t="s">
        <v>371</v>
      </c>
      <c r="H241" s="216">
        <v>45</v>
      </c>
      <c r="I241" s="116">
        <v>9.0500000000000007</v>
      </c>
      <c r="J241" s="28">
        <f t="shared" si="7"/>
        <v>407.25000000000006</v>
      </c>
    </row>
    <row r="242" spans="1:10" s="2" customFormat="1" ht="22.5">
      <c r="A242" s="11"/>
      <c r="B242" s="115"/>
      <c r="C242" s="296" t="s">
        <v>415</v>
      </c>
      <c r="D242" s="297" t="s">
        <v>416</v>
      </c>
      <c r="E242" s="298" t="s">
        <v>17</v>
      </c>
      <c r="F242" s="299" t="s">
        <v>96</v>
      </c>
      <c r="G242" s="299" t="s">
        <v>19</v>
      </c>
      <c r="H242" s="300">
        <v>22</v>
      </c>
      <c r="I242" s="301">
        <v>10</v>
      </c>
      <c r="J242" s="304">
        <f t="shared" si="7"/>
        <v>220</v>
      </c>
    </row>
    <row r="243" spans="1:10" s="2" customFormat="1" ht="22.5">
      <c r="A243" s="11"/>
      <c r="B243" s="115"/>
      <c r="C243" s="297" t="s">
        <v>417</v>
      </c>
      <c r="D243" s="297" t="s">
        <v>416</v>
      </c>
      <c r="E243" s="297" t="s">
        <v>48</v>
      </c>
      <c r="F243" s="299" t="s">
        <v>96</v>
      </c>
      <c r="G243" s="299" t="s">
        <v>19</v>
      </c>
      <c r="H243" s="303">
        <v>22</v>
      </c>
      <c r="I243" s="301">
        <v>11.43</v>
      </c>
      <c r="J243" s="304">
        <f t="shared" si="7"/>
        <v>251.45999999999998</v>
      </c>
    </row>
    <row r="244" spans="1:10" ht="24.95" customHeight="1">
      <c r="A244" s="45" t="s">
        <v>59</v>
      </c>
      <c r="B244" s="10"/>
      <c r="C244" s="118" t="s">
        <v>50</v>
      </c>
      <c r="D244" s="119"/>
      <c r="E244" s="119"/>
      <c r="F244" s="119"/>
      <c r="G244" s="119"/>
      <c r="H244" s="120">
        <v>0</v>
      </c>
      <c r="I244" s="121"/>
      <c r="J244" s="39">
        <f>SUM(J245:J247)</f>
        <v>0</v>
      </c>
    </row>
    <row r="245" spans="1:10">
      <c r="A245" s="11"/>
      <c r="B245" s="16"/>
      <c r="C245" s="17"/>
      <c r="D245" s="17"/>
      <c r="E245" s="17"/>
      <c r="F245" s="16"/>
      <c r="G245" s="16"/>
      <c r="H245" s="23"/>
      <c r="I245" s="28"/>
      <c r="J245" s="28">
        <f t="shared" si="7"/>
        <v>0</v>
      </c>
    </row>
    <row r="246" spans="1:10">
      <c r="A246" s="11"/>
      <c r="B246" s="16"/>
      <c r="C246" s="17"/>
      <c r="D246" s="17"/>
      <c r="E246" s="17"/>
      <c r="F246" s="16"/>
      <c r="G246" s="16"/>
      <c r="H246" s="23"/>
      <c r="I246" s="28"/>
      <c r="J246" s="28">
        <f t="shared" si="7"/>
        <v>0</v>
      </c>
    </row>
    <row r="247" spans="1:10">
      <c r="A247" s="11"/>
      <c r="B247" s="16"/>
      <c r="C247" s="17"/>
      <c r="D247" s="17"/>
      <c r="E247" s="17"/>
      <c r="F247" s="16"/>
      <c r="G247" s="16"/>
      <c r="H247" s="23"/>
      <c r="I247" s="28"/>
      <c r="J247" s="28">
        <f t="shared" si="7"/>
        <v>0</v>
      </c>
    </row>
    <row r="248" spans="1:10" ht="24.95" customHeight="1">
      <c r="A248" s="45" t="s">
        <v>64</v>
      </c>
      <c r="B248" s="10"/>
      <c r="C248" s="197" t="s">
        <v>52</v>
      </c>
      <c r="D248" s="196"/>
      <c r="E248" s="196"/>
      <c r="F248" s="196"/>
      <c r="G248" s="196"/>
      <c r="H248" s="198">
        <v>0</v>
      </c>
      <c r="I248" s="116"/>
      <c r="J248" s="117">
        <f>SUM(J249:J251)</f>
        <v>619.71</v>
      </c>
    </row>
    <row r="249" spans="1:10" s="2" customFormat="1" ht="22.5">
      <c r="A249" s="11"/>
      <c r="B249" s="115"/>
      <c r="C249" s="308" t="s">
        <v>418</v>
      </c>
      <c r="D249" s="296" t="s">
        <v>419</v>
      </c>
      <c r="E249" s="298" t="s">
        <v>17</v>
      </c>
      <c r="F249" s="299" t="s">
        <v>96</v>
      </c>
      <c r="G249" s="299" t="s">
        <v>371</v>
      </c>
      <c r="H249" s="300">
        <v>43</v>
      </c>
      <c r="I249" s="301">
        <v>9.0500000000000007</v>
      </c>
      <c r="J249" s="301">
        <f t="shared" si="7"/>
        <v>389.15000000000003</v>
      </c>
    </row>
    <row r="250" spans="1:10" s="2" customFormat="1" ht="33.75">
      <c r="A250" s="11"/>
      <c r="B250" s="115"/>
      <c r="C250" s="296" t="s">
        <v>420</v>
      </c>
      <c r="D250" s="296" t="s">
        <v>421</v>
      </c>
      <c r="E250" s="298" t="s">
        <v>17</v>
      </c>
      <c r="F250" s="299" t="s">
        <v>96</v>
      </c>
      <c r="G250" s="299" t="s">
        <v>19</v>
      </c>
      <c r="H250" s="300">
        <v>22</v>
      </c>
      <c r="I250" s="301">
        <v>10.48</v>
      </c>
      <c r="J250" s="301">
        <f t="shared" si="7"/>
        <v>230.56</v>
      </c>
    </row>
    <row r="251" spans="1:10" s="2" customFormat="1">
      <c r="A251" s="11"/>
      <c r="B251" s="12"/>
      <c r="C251" s="191"/>
      <c r="D251" s="192"/>
      <c r="E251" s="192"/>
      <c r="F251" s="149"/>
      <c r="G251" s="149"/>
      <c r="H251" s="193"/>
      <c r="I251" s="121"/>
      <c r="J251" s="301">
        <f t="shared" si="7"/>
        <v>0</v>
      </c>
    </row>
    <row r="252" spans="1:10" ht="24.95" customHeight="1">
      <c r="A252" s="45" t="s">
        <v>69</v>
      </c>
      <c r="B252" s="10"/>
      <c r="C252" s="9" t="s">
        <v>56</v>
      </c>
      <c r="D252" s="10"/>
      <c r="E252" s="10"/>
      <c r="F252" s="10"/>
      <c r="G252" s="10"/>
      <c r="H252" s="23">
        <v>0</v>
      </c>
      <c r="I252" s="28"/>
      <c r="J252" s="301">
        <f t="shared" si="7"/>
        <v>0</v>
      </c>
    </row>
    <row r="253" spans="1:10" ht="10.15" customHeight="1">
      <c r="A253" s="45"/>
      <c r="B253" s="10"/>
      <c r="C253" s="9"/>
      <c r="D253" s="10"/>
      <c r="E253" s="10"/>
      <c r="F253" s="10"/>
      <c r="G253" s="10"/>
      <c r="H253" s="23"/>
      <c r="I253" s="28"/>
      <c r="J253" s="301">
        <f t="shared" si="7"/>
        <v>0</v>
      </c>
    </row>
    <row r="254" spans="1:10" ht="10.15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01">
        <f t="shared" si="7"/>
        <v>0</v>
      </c>
    </row>
    <row r="255" spans="1:10">
      <c r="A255" s="11"/>
      <c r="B255" s="16"/>
      <c r="C255" s="17"/>
      <c r="D255" s="17"/>
      <c r="E255" s="17"/>
      <c r="F255" s="16"/>
      <c r="G255" s="16"/>
      <c r="H255" s="23"/>
      <c r="I255" s="28"/>
      <c r="J255" s="301">
        <f t="shared" si="7"/>
        <v>0</v>
      </c>
    </row>
    <row r="256" spans="1:10" ht="24.95" customHeight="1">
      <c r="A256" s="45" t="s">
        <v>71</v>
      </c>
      <c r="B256" s="10"/>
      <c r="C256" s="197" t="s">
        <v>58</v>
      </c>
      <c r="D256" s="10"/>
      <c r="E256" s="10"/>
      <c r="F256" s="10"/>
      <c r="G256" s="10"/>
      <c r="H256" s="23">
        <v>0</v>
      </c>
      <c r="I256" s="28"/>
      <c r="J256" s="301">
        <f t="shared" si="7"/>
        <v>0</v>
      </c>
    </row>
    <row r="257" spans="1:10" ht="10.9" customHeight="1">
      <c r="A257" s="45"/>
      <c r="B257" s="114"/>
      <c r="C257" s="297" t="s">
        <v>422</v>
      </c>
      <c r="D257" s="275" t="s">
        <v>387</v>
      </c>
      <c r="E257" s="289" t="s">
        <v>17</v>
      </c>
      <c r="F257" s="299" t="s">
        <v>96</v>
      </c>
      <c r="G257" s="289" t="s">
        <v>371</v>
      </c>
      <c r="H257" s="287">
        <v>67</v>
      </c>
      <c r="I257" s="295">
        <v>9.7100000000000009</v>
      </c>
      <c r="J257" s="301">
        <f t="shared" si="7"/>
        <v>650.57000000000005</v>
      </c>
    </row>
    <row r="258" spans="1:10" ht="10.15" customHeight="1">
      <c r="A258" s="45"/>
      <c r="B258" s="114"/>
      <c r="C258" s="302"/>
      <c r="D258" s="309"/>
      <c r="E258" s="111"/>
      <c r="F258" s="111"/>
      <c r="G258" s="111"/>
      <c r="H258" s="23"/>
      <c r="I258" s="28"/>
      <c r="J258" s="301">
        <f t="shared" si="7"/>
        <v>0</v>
      </c>
    </row>
    <row r="259" spans="1:10" s="2" customFormat="1">
      <c r="A259" s="11"/>
      <c r="B259" s="115"/>
      <c r="C259" s="154"/>
      <c r="D259" s="292"/>
      <c r="E259" s="14"/>
      <c r="F259" s="15"/>
      <c r="G259" s="15"/>
      <c r="H259" s="24"/>
      <c r="I259" s="28"/>
      <c r="J259" s="301">
        <f t="shared" si="7"/>
        <v>0</v>
      </c>
    </row>
    <row r="260" spans="1:10" ht="24.95" customHeight="1">
      <c r="A260" s="45" t="s">
        <v>73</v>
      </c>
      <c r="B260" s="10"/>
      <c r="C260" s="118" t="s">
        <v>60</v>
      </c>
      <c r="D260" s="10"/>
      <c r="E260" s="10"/>
      <c r="F260" s="10"/>
      <c r="G260" s="10"/>
      <c r="H260" s="23">
        <v>0</v>
      </c>
      <c r="I260" s="28"/>
      <c r="J260" s="301">
        <f t="shared" si="7"/>
        <v>0</v>
      </c>
    </row>
    <row r="261" spans="1:10">
      <c r="C261" s="187" t="s">
        <v>423</v>
      </c>
      <c r="D261" s="311"/>
      <c r="E261" s="311"/>
      <c r="F261" s="311"/>
      <c r="G261" s="311"/>
      <c r="H261" s="312"/>
      <c r="I261" s="313"/>
      <c r="J261" s="301">
        <f t="shared" si="7"/>
        <v>0</v>
      </c>
    </row>
    <row r="262" spans="1:10" ht="10.15" customHeight="1">
      <c r="A262" s="45"/>
      <c r="B262" s="10"/>
      <c r="C262" s="288"/>
      <c r="D262" s="286"/>
      <c r="E262" s="289" t="s">
        <v>390</v>
      </c>
      <c r="F262" s="384" t="s">
        <v>424</v>
      </c>
      <c r="G262" s="289" t="s">
        <v>371</v>
      </c>
      <c r="H262" s="287">
        <v>136</v>
      </c>
      <c r="I262" s="295">
        <v>12.38</v>
      </c>
      <c r="J262" s="301">
        <f t="shared" si="7"/>
        <v>1683.68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>
        <f t="shared" si="7"/>
        <v>0</v>
      </c>
    </row>
    <row r="264" spans="1:10" ht="24.95" customHeight="1">
      <c r="A264" s="45" t="s">
        <v>75</v>
      </c>
      <c r="B264" s="10"/>
      <c r="C264" s="9" t="s">
        <v>65</v>
      </c>
      <c r="D264" s="10"/>
      <c r="E264" s="10"/>
      <c r="F264" s="10"/>
      <c r="G264" s="10"/>
      <c r="H264" s="23">
        <v>0</v>
      </c>
      <c r="I264" s="28"/>
      <c r="J264" s="39">
        <f>SUM(J265:J267)</f>
        <v>489.70000000000005</v>
      </c>
    </row>
    <row r="265" spans="1:10" s="2" customFormat="1" ht="22.5">
      <c r="A265" s="11"/>
      <c r="B265" s="12"/>
      <c r="C265" s="187" t="s">
        <v>425</v>
      </c>
      <c r="D265" s="244" t="s">
        <v>426</v>
      </c>
      <c r="E265" s="14" t="s">
        <v>17</v>
      </c>
      <c r="F265" s="15" t="s">
        <v>96</v>
      </c>
      <c r="G265" s="15" t="s">
        <v>427</v>
      </c>
      <c r="H265" s="24">
        <v>59</v>
      </c>
      <c r="I265" s="28">
        <v>8.3000000000000007</v>
      </c>
      <c r="J265" s="28">
        <f t="shared" si="7"/>
        <v>489.70000000000005</v>
      </c>
    </row>
    <row r="266" spans="1:10" s="2" customFormat="1">
      <c r="A266" s="11"/>
      <c r="B266" s="12"/>
      <c r="C266" s="13"/>
      <c r="D266" s="14"/>
      <c r="E266" s="14"/>
      <c r="F266" s="15"/>
      <c r="G266" s="15"/>
      <c r="H266" s="24"/>
      <c r="I266" s="28"/>
      <c r="J266" s="28"/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ht="24.95" customHeight="1">
      <c r="A268" s="45" t="s">
        <v>77</v>
      </c>
      <c r="B268" s="10"/>
      <c r="C268" s="9" t="s">
        <v>70</v>
      </c>
      <c r="D268" s="10"/>
      <c r="E268" s="10"/>
      <c r="F268" s="10"/>
      <c r="G268" s="10"/>
      <c r="H268" s="23">
        <v>0</v>
      </c>
      <c r="I268" s="28"/>
      <c r="J268" s="39">
        <f>SUM(J269:J271)</f>
        <v>0</v>
      </c>
    </row>
    <row r="269" spans="1:10">
      <c r="A269" s="11"/>
      <c r="B269" s="16"/>
      <c r="C269" s="17"/>
      <c r="D269" s="17"/>
      <c r="E269" s="17"/>
      <c r="F269" s="16"/>
      <c r="G269" s="16"/>
      <c r="H269" s="23"/>
      <c r="I269" s="28"/>
      <c r="J269" s="28">
        <f t="shared" si="7"/>
        <v>0</v>
      </c>
    </row>
    <row r="270" spans="1:10" s="2" customFormat="1">
      <c r="A270" s="11"/>
      <c r="B270" s="12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 s="2" customFormat="1">
      <c r="A271" s="11"/>
      <c r="B271" s="12"/>
      <c r="C271" s="13"/>
      <c r="D271" s="14"/>
      <c r="E271" s="14"/>
      <c r="F271" s="15"/>
      <c r="G271" s="15"/>
      <c r="H271" s="24"/>
      <c r="I271" s="28"/>
      <c r="J271" s="28">
        <f t="shared" si="7"/>
        <v>0</v>
      </c>
    </row>
    <row r="272" spans="1:10" ht="24.95" customHeight="1">
      <c r="A272" s="45" t="s">
        <v>79</v>
      </c>
      <c r="B272" s="10"/>
      <c r="C272" s="9" t="s">
        <v>72</v>
      </c>
      <c r="D272" s="10"/>
      <c r="E272" s="10"/>
      <c r="F272" s="10"/>
      <c r="G272" s="10"/>
      <c r="H272" s="23">
        <v>0</v>
      </c>
      <c r="I272" s="28"/>
      <c r="J272" s="39">
        <f>SUM(J273:J275)</f>
        <v>0</v>
      </c>
    </row>
    <row r="273" spans="1:10" s="2" customFormat="1">
      <c r="A273" s="11"/>
      <c r="B273" s="16"/>
      <c r="C273" s="13"/>
      <c r="D273" s="14"/>
      <c r="E273" s="14"/>
      <c r="F273" s="15"/>
      <c r="G273" s="15"/>
      <c r="H273" s="24"/>
      <c r="I273" s="28"/>
      <c r="J273" s="28">
        <f t="shared" si="7"/>
        <v>0</v>
      </c>
    </row>
    <row r="274" spans="1:10">
      <c r="A274" s="11"/>
      <c r="B274" s="16"/>
      <c r="C274" s="17"/>
      <c r="D274" s="17"/>
      <c r="E274" s="17"/>
      <c r="F274" s="16"/>
      <c r="G274" s="16"/>
      <c r="H274" s="23"/>
      <c r="I274" s="28"/>
      <c r="J274" s="28">
        <f t="shared" si="7"/>
        <v>0</v>
      </c>
    </row>
    <row r="275" spans="1:10" s="2" customFormat="1">
      <c r="A275" s="11"/>
      <c r="B275" s="16"/>
      <c r="C275" s="14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ht="24.95" customHeight="1">
      <c r="A276" s="45" t="s">
        <v>81</v>
      </c>
      <c r="B276" s="10"/>
      <c r="C276" s="9" t="s">
        <v>74</v>
      </c>
      <c r="D276" s="10"/>
      <c r="E276" s="10"/>
      <c r="F276" s="10"/>
      <c r="G276" s="10"/>
      <c r="H276" s="23">
        <v>0</v>
      </c>
      <c r="I276" s="28"/>
      <c r="J276" s="39">
        <f>SUM(J277:J279)</f>
        <v>0</v>
      </c>
    </row>
    <row r="277" spans="1:10" s="2" customFormat="1">
      <c r="A277" s="11"/>
      <c r="B277" s="12"/>
      <c r="C277" s="13"/>
      <c r="D277" s="14"/>
      <c r="E277" s="14"/>
      <c r="F277" s="15"/>
      <c r="G277" s="15"/>
      <c r="H277" s="24"/>
      <c r="I277" s="28"/>
      <c r="J277" s="28">
        <f t="shared" si="7"/>
        <v>0</v>
      </c>
    </row>
    <row r="278" spans="1:10" s="2" customFormat="1">
      <c r="A278" s="11"/>
      <c r="B278" s="12"/>
      <c r="C278" s="13"/>
      <c r="D278" s="14"/>
      <c r="E278" s="14"/>
      <c r="F278" s="15"/>
      <c r="G278" s="15"/>
      <c r="H278" s="24"/>
      <c r="I278" s="28"/>
      <c r="J278" s="28">
        <f t="shared" si="7"/>
        <v>0</v>
      </c>
    </row>
    <row r="279" spans="1:10" s="2" customFormat="1">
      <c r="A279" s="11"/>
      <c r="B279" s="12"/>
      <c r="C279" s="13"/>
      <c r="D279" s="14"/>
      <c r="E279" s="14"/>
      <c r="F279" s="15"/>
      <c r="G279" s="15"/>
      <c r="H279" s="24"/>
      <c r="I279" s="28"/>
      <c r="J279" s="28">
        <f t="shared" si="7"/>
        <v>0</v>
      </c>
    </row>
    <row r="280" spans="1:10" ht="24.95" customHeight="1">
      <c r="A280" s="45" t="s">
        <v>83</v>
      </c>
      <c r="B280" s="10"/>
      <c r="C280" s="9" t="s">
        <v>76</v>
      </c>
      <c r="D280" s="10"/>
      <c r="E280" s="10"/>
      <c r="F280" s="10"/>
      <c r="G280" s="10"/>
      <c r="H280" s="23">
        <v>0</v>
      </c>
      <c r="I280" s="28"/>
      <c r="J280" s="39">
        <f>SUM(J283)</f>
        <v>0</v>
      </c>
    </row>
    <row r="281" spans="1:10" ht="10.9" customHeight="1">
      <c r="A281" s="9"/>
      <c r="B281" s="10"/>
      <c r="C281" s="10"/>
      <c r="D281" s="10"/>
      <c r="E281" s="10"/>
      <c r="F281" s="10"/>
      <c r="G281" s="10"/>
      <c r="H281" s="23"/>
      <c r="I281" s="28"/>
      <c r="J281" s="39"/>
    </row>
    <row r="282" spans="1:10" ht="11.45" customHeight="1">
      <c r="A282" s="9"/>
      <c r="B282" s="10"/>
      <c r="C282" s="10"/>
      <c r="D282" s="10"/>
      <c r="E282" s="10"/>
      <c r="F282" s="10"/>
      <c r="G282" s="10"/>
      <c r="H282" s="23"/>
      <c r="I282" s="28"/>
      <c r="J282" s="39"/>
    </row>
    <row r="283" spans="1:10">
      <c r="A283" s="11"/>
      <c r="B283" s="16"/>
      <c r="C283" s="17"/>
      <c r="D283" s="17"/>
      <c r="E283" s="17"/>
      <c r="F283" s="16"/>
      <c r="G283" s="16"/>
      <c r="H283" s="23"/>
      <c r="I283" s="28"/>
      <c r="J283" s="28">
        <f t="shared" si="7"/>
        <v>0</v>
      </c>
    </row>
    <row r="284" spans="1:10" ht="24.95" customHeight="1">
      <c r="A284" s="45" t="s">
        <v>85</v>
      </c>
      <c r="B284" s="10"/>
      <c r="C284" s="9" t="s">
        <v>78</v>
      </c>
      <c r="D284" s="10"/>
      <c r="E284" s="10"/>
      <c r="F284" s="10"/>
      <c r="G284" s="10"/>
      <c r="H284" s="23">
        <v>0</v>
      </c>
      <c r="I284" s="28"/>
      <c r="J284" s="39">
        <f>SUM(J285:J287)</f>
        <v>0</v>
      </c>
    </row>
    <row r="285" spans="1:10">
      <c r="A285" s="11"/>
      <c r="B285" s="16"/>
      <c r="C285" s="17"/>
      <c r="D285" s="17"/>
      <c r="E285" s="17"/>
      <c r="F285" s="16"/>
      <c r="G285" s="16"/>
      <c r="H285" s="23"/>
      <c r="I285" s="28"/>
      <c r="J285" s="28">
        <f t="shared" si="7"/>
        <v>0</v>
      </c>
    </row>
    <row r="286" spans="1:10" s="2" customFormat="1">
      <c r="A286" s="11"/>
      <c r="B286" s="12"/>
      <c r="C286" s="14"/>
      <c r="D286" s="14"/>
      <c r="E286" s="14"/>
      <c r="F286" s="15"/>
      <c r="G286" s="15"/>
      <c r="H286" s="24"/>
      <c r="I286" s="28"/>
      <c r="J286" s="28">
        <f t="shared" si="7"/>
        <v>0</v>
      </c>
    </row>
    <row r="287" spans="1:10" s="2" customFormat="1">
      <c r="A287" s="11"/>
      <c r="B287" s="12"/>
      <c r="C287" s="14"/>
      <c r="D287" s="14"/>
      <c r="E287" s="14"/>
      <c r="F287" s="15"/>
      <c r="G287" s="15"/>
      <c r="H287" s="24"/>
      <c r="I287" s="28"/>
      <c r="J287" s="28">
        <f t="shared" si="7"/>
        <v>0</v>
      </c>
    </row>
    <row r="288" spans="1:10" ht="24.95" customHeight="1">
      <c r="A288" s="45" t="s">
        <v>126</v>
      </c>
      <c r="B288" s="10"/>
      <c r="C288" s="9" t="s">
        <v>80</v>
      </c>
      <c r="D288" s="10"/>
      <c r="E288" s="10"/>
      <c r="F288" s="10"/>
      <c r="G288" s="10"/>
      <c r="H288" s="23">
        <v>0</v>
      </c>
      <c r="I288" s="28"/>
      <c r="J288" s="39">
        <f>SUM(J291)</f>
        <v>0</v>
      </c>
    </row>
    <row r="289" spans="1:10" ht="10.9" customHeight="1">
      <c r="A289" s="45"/>
      <c r="B289" s="10"/>
      <c r="C289" s="9"/>
      <c r="D289" s="10"/>
      <c r="E289" s="10"/>
      <c r="F289" s="10"/>
      <c r="G289" s="10"/>
      <c r="H289" s="23"/>
      <c r="I289" s="28"/>
      <c r="J289" s="39"/>
    </row>
    <row r="290" spans="1:10" ht="11.45" customHeight="1">
      <c r="A290" s="45"/>
      <c r="B290" s="10"/>
      <c r="C290" s="9"/>
      <c r="D290" s="10"/>
      <c r="E290" s="10"/>
      <c r="F290" s="10"/>
      <c r="G290" s="10"/>
      <c r="H290" s="23"/>
      <c r="I290" s="28"/>
      <c r="J290" s="39"/>
    </row>
    <row r="291" spans="1:10" ht="10.15" customHeight="1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ht="24.95" customHeight="1">
      <c r="A292" s="45" t="s">
        <v>127</v>
      </c>
      <c r="B292" s="10"/>
      <c r="C292" s="9" t="s">
        <v>82</v>
      </c>
      <c r="D292" s="10"/>
      <c r="E292" s="10"/>
      <c r="F292" s="10"/>
      <c r="G292" s="10"/>
      <c r="H292" s="23">
        <v>0</v>
      </c>
      <c r="I292" s="28"/>
      <c r="J292" s="39">
        <f>SUM(J293:J295)</f>
        <v>0</v>
      </c>
    </row>
    <row r="293" spans="1:10">
      <c r="A293" s="11"/>
      <c r="B293" s="16"/>
      <c r="C293" s="17"/>
      <c r="D293" s="17"/>
      <c r="E293" s="17"/>
      <c r="F293" s="16"/>
      <c r="G293" s="16"/>
      <c r="H293" s="23"/>
      <c r="I293" s="28"/>
      <c r="J293" s="28">
        <f t="shared" si="7"/>
        <v>0</v>
      </c>
    </row>
    <row r="294" spans="1:10">
      <c r="A294" s="11"/>
      <c r="B294" s="16"/>
      <c r="C294" s="17"/>
      <c r="D294" s="17"/>
      <c r="E294" s="17"/>
      <c r="F294" s="16"/>
      <c r="G294" s="16"/>
      <c r="H294" s="23"/>
      <c r="I294" s="28"/>
      <c r="J294" s="28">
        <f t="shared" si="7"/>
        <v>0</v>
      </c>
    </row>
    <row r="295" spans="1:10" s="2" customForma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7"/>
        <v>0</v>
      </c>
    </row>
    <row r="296" spans="1:10" ht="24.95" customHeight="1">
      <c r="A296" s="45" t="s">
        <v>128</v>
      </c>
      <c r="B296" s="10"/>
      <c r="C296" s="9" t="s">
        <v>84</v>
      </c>
      <c r="D296" s="10"/>
      <c r="E296" s="10"/>
      <c r="F296" s="10"/>
      <c r="G296" s="10"/>
      <c r="H296" s="23">
        <v>0</v>
      </c>
      <c r="I296" s="28"/>
      <c r="J296" s="39">
        <f>SUM(J297:J299)</f>
        <v>0</v>
      </c>
    </row>
    <row r="297" spans="1:10" s="2" customFormat="1" ht="10.9" customHeight="1">
      <c r="A297" s="11"/>
      <c r="B297" s="12"/>
      <c r="C297" s="14"/>
      <c r="D297" s="14"/>
      <c r="E297" s="14"/>
      <c r="F297" s="15"/>
      <c r="G297" s="15"/>
      <c r="H297" s="24"/>
      <c r="I297" s="28"/>
      <c r="J297" s="28">
        <f t="shared" ref="J297:J360" si="8">H297*I297</f>
        <v>0</v>
      </c>
    </row>
    <row r="298" spans="1:10" s="2" customFormat="1" ht="10.15" customHeight="1">
      <c r="A298" s="11"/>
      <c r="B298" s="12"/>
      <c r="C298" s="14"/>
      <c r="D298" s="14"/>
      <c r="E298" s="14"/>
      <c r="F298" s="15"/>
      <c r="G298" s="15"/>
      <c r="H298" s="24"/>
      <c r="I298" s="28"/>
      <c r="J298" s="28">
        <f t="shared" si="8"/>
        <v>0</v>
      </c>
    </row>
    <row r="299" spans="1:10" s="2" customFormat="1" ht="10.9" customHeight="1">
      <c r="A299" s="11"/>
      <c r="B299" s="12"/>
      <c r="C299" s="14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ht="24.95" customHeight="1">
      <c r="A300" s="45" t="s">
        <v>146</v>
      </c>
      <c r="B300" s="10"/>
      <c r="C300" s="9" t="s">
        <v>86</v>
      </c>
      <c r="D300" s="10"/>
      <c r="E300" s="10"/>
      <c r="F300" s="10"/>
      <c r="G300" s="10"/>
      <c r="H300" s="23">
        <v>0</v>
      </c>
      <c r="I300" s="28"/>
      <c r="J300" s="39">
        <f>SUM(J301:J303)</f>
        <v>0</v>
      </c>
    </row>
    <row r="301" spans="1:10">
      <c r="A301" s="11"/>
      <c r="B301" s="16"/>
      <c r="C301" s="17"/>
      <c r="D301" s="17"/>
      <c r="E301" s="17"/>
      <c r="F301" s="16"/>
      <c r="G301" s="16"/>
      <c r="H301" s="23"/>
      <c r="I301" s="28"/>
      <c r="J301" s="28">
        <f t="shared" si="8"/>
        <v>0</v>
      </c>
    </row>
    <row r="302" spans="1:10" s="2" customFormat="1">
      <c r="A302" s="11"/>
      <c r="B302" s="12"/>
      <c r="C302" s="13"/>
      <c r="D302" s="14"/>
      <c r="E302" s="14"/>
      <c r="F302" s="15"/>
      <c r="G302" s="15"/>
      <c r="H302" s="24"/>
      <c r="I302" s="28"/>
      <c r="J302" s="28">
        <f t="shared" si="8"/>
        <v>0</v>
      </c>
    </row>
    <row r="303" spans="1:10" s="2" customFormat="1">
      <c r="A303" s="11"/>
      <c r="B303" s="12"/>
      <c r="C303" s="13"/>
      <c r="D303" s="14"/>
      <c r="E303" s="14"/>
      <c r="F303" s="15"/>
      <c r="G303" s="15"/>
      <c r="H303" s="24"/>
      <c r="I303" s="28"/>
      <c r="J303" s="28">
        <f t="shared" si="8"/>
        <v>0</v>
      </c>
    </row>
    <row r="304" spans="1:10" s="2" customFormat="1" ht="15.75">
      <c r="A304" s="32" t="s">
        <v>91</v>
      </c>
      <c r="B304" s="33"/>
      <c r="C304" s="34"/>
      <c r="D304" s="35"/>
      <c r="E304" s="35"/>
      <c r="F304" s="36"/>
      <c r="G304" s="36"/>
      <c r="H304" s="37"/>
      <c r="I304" s="38"/>
      <c r="J304" s="28"/>
    </row>
    <row r="305" spans="1:10" ht="24.95" customHeight="1">
      <c r="A305" s="41" t="s">
        <v>149</v>
      </c>
      <c r="B305" s="40"/>
      <c r="C305" s="42"/>
      <c r="D305" s="42"/>
      <c r="E305" s="42"/>
      <c r="F305" s="42"/>
      <c r="G305" s="42"/>
      <c r="H305" s="43"/>
      <c r="I305" s="44"/>
      <c r="J305" s="28"/>
    </row>
    <row r="306" spans="1:10" ht="24.95" customHeight="1">
      <c r="A306" s="45" t="s">
        <v>13</v>
      </c>
      <c r="B306" s="10"/>
      <c r="C306" s="9" t="s">
        <v>93</v>
      </c>
      <c r="D306" s="10"/>
      <c r="E306" s="10"/>
      <c r="F306" s="10"/>
      <c r="G306" s="10"/>
      <c r="H306" s="23">
        <v>0</v>
      </c>
      <c r="I306" s="28"/>
      <c r="J306" s="39">
        <f>SUM(J307:J309)</f>
        <v>624.45000000000005</v>
      </c>
    </row>
    <row r="307" spans="1:10" s="2" customFormat="1" ht="33.75">
      <c r="A307" s="11"/>
      <c r="B307" s="12"/>
      <c r="C307" s="241" t="s">
        <v>428</v>
      </c>
      <c r="D307" s="242" t="s">
        <v>429</v>
      </c>
      <c r="E307" s="14" t="s">
        <v>17</v>
      </c>
      <c r="F307" s="15" t="s">
        <v>104</v>
      </c>
      <c r="G307" s="15" t="s">
        <v>371</v>
      </c>
      <c r="H307" s="24">
        <v>69</v>
      </c>
      <c r="I307" s="28">
        <v>9.0500000000000007</v>
      </c>
      <c r="J307" s="28">
        <f t="shared" si="8"/>
        <v>624.45000000000005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/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ht="24.95" customHeight="1">
      <c r="A310" s="45" t="s">
        <v>94</v>
      </c>
      <c r="B310" s="10"/>
      <c r="C310" s="9" t="s">
        <v>95</v>
      </c>
      <c r="D310" s="10"/>
      <c r="E310" s="10"/>
      <c r="F310" s="10"/>
      <c r="G310" s="10"/>
      <c r="H310" s="23">
        <v>0</v>
      </c>
      <c r="I310" s="28"/>
      <c r="J310" s="39">
        <f>SUM(J311:J313)</f>
        <v>0</v>
      </c>
    </row>
    <row r="311" spans="1:10" s="2" customFormat="1">
      <c r="A311" s="11"/>
      <c r="B311" s="12"/>
      <c r="C311" s="13"/>
      <c r="D311" s="14"/>
      <c r="E311" s="14"/>
      <c r="F311" s="15"/>
      <c r="G311" s="15"/>
      <c r="H311" s="24"/>
      <c r="I311" s="28"/>
      <c r="J311" s="28">
        <f t="shared" si="8"/>
        <v>0</v>
      </c>
    </row>
    <row r="312" spans="1:10" s="2" customFormat="1">
      <c r="A312" s="11"/>
      <c r="B312" s="12"/>
      <c r="C312" s="13"/>
      <c r="D312" s="14"/>
      <c r="E312" s="14"/>
      <c r="F312" s="15"/>
      <c r="G312" s="15"/>
      <c r="H312" s="24"/>
      <c r="I312" s="28"/>
      <c r="J312" s="28">
        <f t="shared" si="8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ht="24.95" customHeight="1">
      <c r="A314" s="45" t="s">
        <v>96</v>
      </c>
      <c r="B314" s="10"/>
      <c r="C314" s="9" t="s">
        <v>97</v>
      </c>
      <c r="D314" s="10"/>
      <c r="E314" s="10"/>
      <c r="F314" s="10"/>
      <c r="G314" s="10"/>
      <c r="H314" s="23">
        <v>0</v>
      </c>
      <c r="I314" s="28"/>
      <c r="J314" s="39">
        <f>SUM(J315:J317)</f>
        <v>0</v>
      </c>
    </row>
    <row r="315" spans="1:10">
      <c r="A315" s="11"/>
      <c r="B315" s="16"/>
      <c r="C315" s="17"/>
      <c r="D315" s="17"/>
      <c r="E315" s="17"/>
      <c r="F315" s="16"/>
      <c r="G315" s="16"/>
      <c r="H315" s="23"/>
      <c r="I315" s="28"/>
      <c r="J315" s="28">
        <f t="shared" si="8"/>
        <v>0</v>
      </c>
    </row>
    <row r="316" spans="1:10" s="2" customFormat="1">
      <c r="A316" s="11"/>
      <c r="B316" s="12"/>
      <c r="C316" s="13"/>
      <c r="D316" s="14"/>
      <c r="E316" s="14"/>
      <c r="F316" s="15"/>
      <c r="G316" s="15"/>
      <c r="H316" s="24"/>
      <c r="I316" s="28"/>
      <c r="J316" s="28">
        <f t="shared" si="8"/>
        <v>0</v>
      </c>
    </row>
    <row r="317" spans="1:10" s="2" customFormat="1">
      <c r="A317" s="11"/>
      <c r="B317" s="12"/>
      <c r="C317" s="13"/>
      <c r="D317" s="14"/>
      <c r="E317" s="14"/>
      <c r="F317" s="15"/>
      <c r="G317" s="15"/>
      <c r="H317" s="24"/>
      <c r="I317" s="28"/>
      <c r="J317" s="28">
        <f t="shared" si="8"/>
        <v>0</v>
      </c>
    </row>
    <row r="318" spans="1:10" ht="24.95" customHeight="1">
      <c r="A318" s="45" t="s">
        <v>104</v>
      </c>
      <c r="B318" s="10"/>
      <c r="C318" s="9" t="s">
        <v>28</v>
      </c>
      <c r="D318" s="10"/>
      <c r="E318" s="10"/>
      <c r="F318" s="10"/>
      <c r="G318" s="10"/>
      <c r="H318" s="23">
        <v>0</v>
      </c>
      <c r="I318" s="28"/>
      <c r="J318" s="39">
        <f>SUM(J319:J321)</f>
        <v>0</v>
      </c>
    </row>
    <row r="319" spans="1:10">
      <c r="A319" s="11"/>
      <c r="B319" s="16"/>
      <c r="C319" s="17"/>
      <c r="D319" s="17"/>
      <c r="E319" s="17"/>
      <c r="F319" s="16"/>
      <c r="G319" s="16"/>
      <c r="H319" s="23"/>
      <c r="I319" s="28"/>
      <c r="J319" s="28">
        <f t="shared" si="8"/>
        <v>0</v>
      </c>
    </row>
    <row r="320" spans="1:10">
      <c r="A320" s="11"/>
      <c r="B320" s="16"/>
      <c r="C320" s="17"/>
      <c r="D320" s="17"/>
      <c r="E320" s="17"/>
      <c r="F320" s="16"/>
      <c r="G320" s="16"/>
      <c r="H320" s="23"/>
      <c r="I320" s="28"/>
      <c r="J320" s="28">
        <f t="shared" si="8"/>
        <v>0</v>
      </c>
    </row>
    <row r="321" spans="1:10">
      <c r="A321" s="11"/>
      <c r="B321" s="16"/>
      <c r="C321" s="17"/>
      <c r="D321" s="17"/>
      <c r="E321" s="17"/>
      <c r="F321" s="16"/>
      <c r="G321" s="16"/>
      <c r="H321" s="23"/>
      <c r="I321" s="28"/>
      <c r="J321" s="28">
        <f t="shared" si="8"/>
        <v>0</v>
      </c>
    </row>
    <row r="322" spans="1:10" ht="24.95" customHeight="1">
      <c r="A322" s="45" t="s">
        <v>39</v>
      </c>
      <c r="B322" s="10"/>
      <c r="C322" s="197" t="s">
        <v>153</v>
      </c>
      <c r="D322" s="196"/>
      <c r="E322" s="10"/>
      <c r="F322" s="10"/>
      <c r="G322" s="10"/>
      <c r="H322" s="23">
        <v>0</v>
      </c>
      <c r="I322" s="28"/>
      <c r="J322" s="39">
        <f>SUM(J323:J325)</f>
        <v>810.40000000000009</v>
      </c>
    </row>
    <row r="323" spans="1:10" s="2" customFormat="1" ht="22.5">
      <c r="A323" s="11"/>
      <c r="B323" s="115"/>
      <c r="C323" s="218" t="s">
        <v>430</v>
      </c>
      <c r="D323" s="308" t="s">
        <v>431</v>
      </c>
      <c r="E323" s="310" t="s">
        <v>17</v>
      </c>
      <c r="F323" s="268" t="s">
        <v>104</v>
      </c>
      <c r="G323" s="268" t="s">
        <v>19</v>
      </c>
      <c r="H323" s="294">
        <v>62</v>
      </c>
      <c r="I323" s="295">
        <v>12.38</v>
      </c>
      <c r="J323" s="295">
        <f t="shared" si="8"/>
        <v>767.56000000000006</v>
      </c>
    </row>
    <row r="324" spans="1:10" s="2" customFormat="1" ht="22.5">
      <c r="A324" s="11"/>
      <c r="B324" s="115"/>
      <c r="C324" s="297" t="s">
        <v>432</v>
      </c>
      <c r="D324" s="297" t="s">
        <v>433</v>
      </c>
      <c r="E324" s="310" t="s">
        <v>17</v>
      </c>
      <c r="F324" s="268" t="s">
        <v>104</v>
      </c>
      <c r="G324" s="268" t="s">
        <v>19</v>
      </c>
      <c r="H324" s="294">
        <v>3</v>
      </c>
      <c r="I324" s="295">
        <v>14.28</v>
      </c>
      <c r="J324" s="295">
        <f t="shared" si="8"/>
        <v>42.839999999999996</v>
      </c>
    </row>
    <row r="325" spans="1:10" s="2" customFormat="1">
      <c r="A325" s="11"/>
      <c r="B325" s="12"/>
      <c r="C325" s="191"/>
      <c r="D325" s="192"/>
      <c r="E325" s="14"/>
      <c r="F325" s="15"/>
      <c r="G325" s="15"/>
      <c r="H325" s="24"/>
      <c r="I325" s="28"/>
      <c r="J325" s="28">
        <f t="shared" si="8"/>
        <v>0</v>
      </c>
    </row>
    <row r="326" spans="1:10" ht="24.95" customHeight="1">
      <c r="A326" s="45" t="s">
        <v>41</v>
      </c>
      <c r="B326" s="10"/>
      <c r="C326" s="9" t="s">
        <v>158</v>
      </c>
      <c r="D326" s="10"/>
      <c r="E326" s="10"/>
      <c r="F326" s="10"/>
      <c r="G326" s="10"/>
      <c r="H326" s="23">
        <v>0</v>
      </c>
      <c r="I326" s="28"/>
      <c r="J326" s="39">
        <f>SUM(J327:J329)</f>
        <v>0</v>
      </c>
    </row>
    <row r="327" spans="1:10">
      <c r="A327" s="11"/>
      <c r="B327" s="16"/>
      <c r="C327" s="17"/>
      <c r="D327" s="17"/>
      <c r="E327" s="17"/>
      <c r="F327" s="16"/>
      <c r="G327" s="16"/>
      <c r="H327" s="23"/>
      <c r="I327" s="28"/>
      <c r="J327" s="28">
        <f t="shared" si="8"/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8"/>
        <v>0</v>
      </c>
    </row>
    <row r="329" spans="1:10">
      <c r="A329" s="11"/>
      <c r="B329" s="16"/>
      <c r="C329" s="17"/>
      <c r="D329" s="17"/>
      <c r="E329" s="17"/>
      <c r="F329" s="16"/>
      <c r="G329" s="16"/>
      <c r="H329" s="23"/>
      <c r="I329" s="28"/>
      <c r="J329" s="28">
        <f t="shared" si="8"/>
        <v>0</v>
      </c>
    </row>
    <row r="330" spans="1:10" ht="24.95" customHeight="1">
      <c r="A330" s="45" t="s">
        <v>43</v>
      </c>
      <c r="B330" s="10"/>
      <c r="C330" s="9" t="s">
        <v>159</v>
      </c>
      <c r="D330" s="10"/>
      <c r="E330" s="10"/>
      <c r="F330" s="10"/>
      <c r="G330" s="10"/>
      <c r="H330" s="23">
        <v>0</v>
      </c>
      <c r="I330" s="28"/>
      <c r="J330" s="39">
        <f>SUM(J331:J333)</f>
        <v>0</v>
      </c>
    </row>
    <row r="331" spans="1:10">
      <c r="A331" s="11"/>
      <c r="B331" s="16"/>
      <c r="C331" s="17"/>
      <c r="D331" s="17"/>
      <c r="E331" s="17"/>
      <c r="F331" s="16"/>
      <c r="G331" s="16"/>
      <c r="H331" s="23"/>
      <c r="I331" s="28"/>
      <c r="J331" s="28">
        <f t="shared" si="8"/>
        <v>0</v>
      </c>
    </row>
    <row r="332" spans="1:10" s="2" customFormat="1">
      <c r="A332" s="11"/>
      <c r="B332" s="12"/>
      <c r="C332" s="13"/>
      <c r="D332" s="14"/>
      <c r="E332" s="14"/>
      <c r="F332" s="15"/>
      <c r="G332" s="15"/>
      <c r="H332" s="24"/>
      <c r="I332" s="28"/>
      <c r="J332" s="28">
        <f t="shared" si="8"/>
        <v>0</v>
      </c>
    </row>
    <row r="333" spans="1:10" s="2" customFormat="1">
      <c r="A333" s="11"/>
      <c r="B333" s="12"/>
      <c r="C333" s="13"/>
      <c r="D333" s="14"/>
      <c r="E333" s="14"/>
      <c r="F333" s="15"/>
      <c r="G333" s="15"/>
      <c r="H333" s="24"/>
      <c r="I333" s="28"/>
      <c r="J333" s="28">
        <f t="shared" si="8"/>
        <v>0</v>
      </c>
    </row>
    <row r="334" spans="1:10" ht="24.95" customHeight="1">
      <c r="A334" s="45" t="s">
        <v>49</v>
      </c>
      <c r="B334" s="10"/>
      <c r="C334" s="9" t="s">
        <v>161</v>
      </c>
      <c r="D334" s="10"/>
      <c r="E334" s="10"/>
      <c r="F334" s="10"/>
      <c r="G334" s="10"/>
      <c r="H334" s="23">
        <v>0</v>
      </c>
      <c r="I334" s="28"/>
      <c r="J334" s="39">
        <f>SUM(J335:J337)</f>
        <v>136.18</v>
      </c>
    </row>
    <row r="335" spans="1:10" ht="22.5">
      <c r="A335" s="11"/>
      <c r="B335" s="16"/>
      <c r="C335" s="244" t="s">
        <v>434</v>
      </c>
      <c r="D335" s="109" t="s">
        <v>435</v>
      </c>
      <c r="E335" s="17" t="s">
        <v>17</v>
      </c>
      <c r="F335" s="16">
        <v>4</v>
      </c>
      <c r="G335" s="16" t="s">
        <v>19</v>
      </c>
      <c r="H335" s="23">
        <v>11</v>
      </c>
      <c r="I335" s="28">
        <v>12.38</v>
      </c>
      <c r="J335" s="28">
        <f t="shared" si="8"/>
        <v>136.18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 s="2" customFormat="1">
      <c r="A337" s="11"/>
      <c r="B337" s="12"/>
      <c r="C337" s="13"/>
      <c r="D337" s="14"/>
      <c r="E337" s="14"/>
      <c r="F337" s="15"/>
      <c r="G337" s="15"/>
      <c r="H337" s="24"/>
      <c r="I337" s="28"/>
      <c r="J337" s="28">
        <f t="shared" si="8"/>
        <v>0</v>
      </c>
    </row>
    <row r="338" spans="1:10" ht="24.95" customHeight="1">
      <c r="A338" s="45" t="s">
        <v>51</v>
      </c>
      <c r="B338" s="10"/>
      <c r="C338" s="9" t="s">
        <v>112</v>
      </c>
      <c r="D338" s="10"/>
      <c r="E338" s="10"/>
      <c r="F338" s="10"/>
      <c r="G338" s="10"/>
      <c r="H338" s="23">
        <v>0</v>
      </c>
      <c r="I338" s="28"/>
      <c r="J338" s="39">
        <f>SUM(J339:J341)</f>
        <v>0</v>
      </c>
    </row>
    <row r="339" spans="1:10">
      <c r="A339" s="11"/>
      <c r="B339" s="16"/>
      <c r="C339" s="17"/>
      <c r="D339" s="17"/>
      <c r="E339" s="17"/>
      <c r="F339" s="16"/>
      <c r="G339" s="16"/>
      <c r="H339" s="23"/>
      <c r="I339" s="28"/>
      <c r="J339" s="28">
        <f t="shared" si="8"/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>
        <f t="shared" si="8"/>
        <v>0</v>
      </c>
    </row>
    <row r="342" spans="1:10" ht="24.95" customHeight="1">
      <c r="A342" s="45" t="s">
        <v>55</v>
      </c>
      <c r="B342" s="10"/>
      <c r="C342" s="9" t="s">
        <v>136</v>
      </c>
      <c r="D342" s="10"/>
      <c r="E342" s="10"/>
      <c r="F342" s="10"/>
      <c r="G342" s="10"/>
      <c r="H342" s="23">
        <v>0</v>
      </c>
      <c r="I342" s="28"/>
      <c r="J342" s="39">
        <f>SUM(J343:J345)</f>
        <v>0</v>
      </c>
    </row>
    <row r="343" spans="1:10">
      <c r="A343" s="11"/>
      <c r="B343" s="16"/>
      <c r="C343" s="17"/>
      <c r="D343" s="17"/>
      <c r="E343" s="17"/>
      <c r="F343" s="16"/>
      <c r="G343" s="16"/>
      <c r="H343" s="23"/>
      <c r="I343" s="28"/>
      <c r="J343" s="28">
        <f t="shared" si="8"/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/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>
        <f t="shared" si="8"/>
        <v>0</v>
      </c>
    </row>
    <row r="346" spans="1:10" ht="24.95" customHeight="1">
      <c r="A346" s="45" t="s">
        <v>57</v>
      </c>
      <c r="B346" s="10"/>
      <c r="C346" s="9" t="s">
        <v>162</v>
      </c>
      <c r="D346" s="10"/>
      <c r="E346" s="10"/>
      <c r="F346" s="10"/>
      <c r="G346" s="10"/>
      <c r="H346" s="23">
        <v>0</v>
      </c>
      <c r="I346" s="28"/>
      <c r="J346" s="39">
        <f>SUM(J347:J349)</f>
        <v>0</v>
      </c>
    </row>
    <row r="347" spans="1:10">
      <c r="A347" s="11"/>
      <c r="B347" s="16"/>
      <c r="C347" s="17"/>
      <c r="D347" s="17"/>
      <c r="E347" s="17"/>
      <c r="F347" s="16"/>
      <c r="G347" s="16"/>
      <c r="H347" s="23"/>
      <c r="I347" s="28"/>
      <c r="J347" s="28">
        <f t="shared" si="8"/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/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 ht="24.95" customHeight="1">
      <c r="A350" s="45" t="s">
        <v>59</v>
      </c>
      <c r="B350" s="10"/>
      <c r="C350" s="9" t="s">
        <v>163</v>
      </c>
      <c r="D350" s="10"/>
      <c r="E350" s="10"/>
      <c r="F350" s="10"/>
      <c r="G350" s="10"/>
      <c r="H350" s="23">
        <v>0</v>
      </c>
      <c r="I350" s="28"/>
      <c r="J350" s="39">
        <f>SUM(J351:J353)</f>
        <v>0</v>
      </c>
    </row>
    <row r="351" spans="1:10">
      <c r="A351" s="11"/>
      <c r="B351" s="16"/>
      <c r="C351" s="17"/>
      <c r="D351" s="17"/>
      <c r="E351" s="17"/>
      <c r="F351" s="16"/>
      <c r="G351" s="16"/>
      <c r="H351" s="23"/>
      <c r="I351" s="28"/>
      <c r="J351" s="28">
        <f t="shared" si="8"/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>
        <f t="shared" si="8"/>
        <v>0</v>
      </c>
    </row>
    <row r="354" spans="1:10" ht="24.95" customHeight="1">
      <c r="A354" s="45" t="s">
        <v>64</v>
      </c>
      <c r="B354" s="10"/>
      <c r="C354" s="9" t="s">
        <v>164</v>
      </c>
      <c r="D354" s="10"/>
      <c r="E354" s="10"/>
      <c r="F354" s="10"/>
      <c r="G354" s="10"/>
      <c r="H354" s="23">
        <v>0</v>
      </c>
      <c r="I354" s="28"/>
      <c r="J354" s="39">
        <f>SUM(J355:J357)</f>
        <v>0</v>
      </c>
    </row>
    <row r="355" spans="1:10">
      <c r="A355" s="11"/>
      <c r="B355" s="16"/>
      <c r="C355" s="17"/>
      <c r="D355" s="17"/>
      <c r="E355" s="17"/>
      <c r="F355" s="16"/>
      <c r="G355" s="16"/>
      <c r="H355" s="23"/>
      <c r="I355" s="28"/>
      <c r="J355" s="28">
        <f t="shared" si="8"/>
        <v>0</v>
      </c>
    </row>
    <row r="356" spans="1:10">
      <c r="A356" s="11"/>
      <c r="B356" s="16"/>
      <c r="C356" s="17"/>
      <c r="D356" s="17"/>
      <c r="E356" s="17"/>
      <c r="F356" s="16"/>
      <c r="G356" s="16"/>
      <c r="H356" s="23"/>
      <c r="I356" s="28"/>
      <c r="J356" s="28"/>
    </row>
    <row r="357" spans="1:10">
      <c r="A357" s="11"/>
      <c r="B357" s="16"/>
      <c r="C357" s="17"/>
      <c r="D357" s="17"/>
      <c r="E357" s="17"/>
      <c r="F357" s="16"/>
      <c r="G357" s="16"/>
      <c r="H357" s="23"/>
      <c r="I357" s="28"/>
      <c r="J357" s="28">
        <f t="shared" si="8"/>
        <v>0</v>
      </c>
    </row>
    <row r="358" spans="1:10" ht="24.95" customHeight="1">
      <c r="A358" s="45" t="s">
        <v>69</v>
      </c>
      <c r="B358" s="10"/>
      <c r="C358" s="197" t="s">
        <v>44</v>
      </c>
      <c r="D358" s="196"/>
      <c r="E358" s="10"/>
      <c r="F358" s="10"/>
      <c r="G358" s="10"/>
      <c r="H358" s="23">
        <v>0</v>
      </c>
      <c r="I358" s="28"/>
      <c r="J358" s="39">
        <f>SUM(J359:J361)</f>
        <v>1221.75</v>
      </c>
    </row>
    <row r="359" spans="1:10" s="2" customFormat="1" ht="22.5">
      <c r="A359" s="11"/>
      <c r="B359" s="115"/>
      <c r="C359" s="315" t="s">
        <v>436</v>
      </c>
      <c r="D359" s="315" t="s">
        <v>413</v>
      </c>
      <c r="E359" s="310" t="s">
        <v>17</v>
      </c>
      <c r="F359" s="268" t="s">
        <v>104</v>
      </c>
      <c r="G359" s="268" t="s">
        <v>371</v>
      </c>
      <c r="H359" s="294">
        <v>68</v>
      </c>
      <c r="I359" s="295">
        <v>9.0500000000000007</v>
      </c>
      <c r="J359" s="28">
        <f t="shared" si="8"/>
        <v>615.40000000000009</v>
      </c>
    </row>
    <row r="360" spans="1:10" s="2" customFormat="1" ht="22.5">
      <c r="A360" s="11"/>
      <c r="B360" s="12"/>
      <c r="C360" s="187" t="s">
        <v>437</v>
      </c>
      <c r="D360" s="169" t="s">
        <v>413</v>
      </c>
      <c r="E360" s="310" t="s">
        <v>438</v>
      </c>
      <c r="F360" s="268" t="s">
        <v>104</v>
      </c>
      <c r="G360" s="268" t="s">
        <v>371</v>
      </c>
      <c r="H360" s="294">
        <v>67</v>
      </c>
      <c r="I360" s="295">
        <v>9.0500000000000007</v>
      </c>
      <c r="J360" s="28">
        <f t="shared" si="8"/>
        <v>606.35</v>
      </c>
    </row>
    <row r="361" spans="1:10" s="2" customFormat="1">
      <c r="A361" s="11"/>
      <c r="B361" s="12"/>
      <c r="C361" s="13"/>
      <c r="D361" s="14"/>
      <c r="E361" s="14"/>
      <c r="F361" s="15"/>
      <c r="G361" s="15"/>
      <c r="H361" s="24"/>
      <c r="I361" s="28"/>
      <c r="J361" s="28">
        <f t="shared" ref="J361:J389" si="9">H361*I361</f>
        <v>0</v>
      </c>
    </row>
    <row r="362" spans="1:10" ht="24.95" customHeight="1">
      <c r="A362" s="45" t="s">
        <v>71</v>
      </c>
      <c r="B362" s="10"/>
      <c r="C362" s="9" t="s">
        <v>50</v>
      </c>
      <c r="D362" s="10"/>
      <c r="E362" s="10"/>
      <c r="F362" s="10"/>
      <c r="G362" s="10"/>
      <c r="H362" s="23">
        <v>0</v>
      </c>
      <c r="I362" s="28"/>
      <c r="J362" s="39">
        <f>SUM(J363:J365)</f>
        <v>0</v>
      </c>
    </row>
    <row r="363" spans="1:10">
      <c r="A363" s="11"/>
      <c r="B363" s="16"/>
      <c r="C363" s="17"/>
      <c r="D363" s="17"/>
      <c r="E363" s="17"/>
      <c r="F363" s="16"/>
      <c r="G363" s="16"/>
      <c r="H363" s="23"/>
      <c r="I363" s="28"/>
      <c r="J363" s="28">
        <f t="shared" si="9"/>
        <v>0</v>
      </c>
    </row>
    <row r="364" spans="1:10">
      <c r="A364" s="11"/>
      <c r="B364" s="16"/>
      <c r="C364" s="17"/>
      <c r="D364" s="17"/>
      <c r="E364" s="17"/>
      <c r="F364" s="16"/>
      <c r="G364" s="16"/>
      <c r="H364" s="23"/>
      <c r="I364" s="28"/>
      <c r="J364" s="28">
        <f t="shared" si="9"/>
        <v>0</v>
      </c>
    </row>
    <row r="365" spans="1:10">
      <c r="A365" s="11"/>
      <c r="B365" s="16"/>
      <c r="C365" s="17"/>
      <c r="D365" s="17"/>
      <c r="E365" s="17"/>
      <c r="F365" s="16"/>
      <c r="G365" s="16"/>
      <c r="H365" s="23"/>
      <c r="I365" s="28"/>
      <c r="J365" s="28">
        <f t="shared" si="9"/>
        <v>0</v>
      </c>
    </row>
    <row r="366" spans="1:10" ht="24.95" customHeight="1">
      <c r="A366" s="45" t="s">
        <v>73</v>
      </c>
      <c r="B366" s="10"/>
      <c r="C366" s="9" t="s">
        <v>52</v>
      </c>
      <c r="D366" s="10"/>
      <c r="E366" s="10"/>
      <c r="F366" s="10"/>
      <c r="G366" s="10"/>
      <c r="H366" s="23">
        <v>0</v>
      </c>
      <c r="I366" s="28"/>
      <c r="J366" s="39">
        <f>SUM(J367:J369)</f>
        <v>615.40000000000009</v>
      </c>
    </row>
    <row r="367" spans="1:10" s="2" customFormat="1" ht="22.5">
      <c r="A367" s="11"/>
      <c r="B367" s="12"/>
      <c r="C367" s="169" t="s">
        <v>439</v>
      </c>
      <c r="D367" s="242" t="s">
        <v>440</v>
      </c>
      <c r="E367" s="14" t="s">
        <v>17</v>
      </c>
      <c r="F367" s="15" t="s">
        <v>104</v>
      </c>
      <c r="G367" s="15" t="s">
        <v>371</v>
      </c>
      <c r="H367" s="24">
        <v>68</v>
      </c>
      <c r="I367" s="28">
        <v>9.0500000000000007</v>
      </c>
      <c r="J367" s="28">
        <f t="shared" si="9"/>
        <v>615.40000000000009</v>
      </c>
    </row>
    <row r="368" spans="1:10" s="2" customFormat="1">
      <c r="A368" s="11"/>
      <c r="B368" s="12"/>
      <c r="C368" s="13"/>
      <c r="D368" s="14"/>
      <c r="E368" s="14"/>
      <c r="F368" s="15"/>
      <c r="G368" s="15"/>
      <c r="H368" s="24"/>
      <c r="I368" s="28"/>
      <c r="J368" s="28">
        <f t="shared" si="9"/>
        <v>0</v>
      </c>
    </row>
    <row r="369" spans="1:10" s="2" customFormat="1">
      <c r="A369" s="11"/>
      <c r="B369" s="12"/>
      <c r="C369" s="13"/>
      <c r="D369" s="14"/>
      <c r="E369" s="14"/>
      <c r="F369" s="15"/>
      <c r="G369" s="15"/>
      <c r="H369" s="24"/>
      <c r="I369" s="28"/>
      <c r="J369" s="28">
        <f t="shared" si="9"/>
        <v>0</v>
      </c>
    </row>
    <row r="370" spans="1:10" ht="24.95" customHeight="1">
      <c r="A370" s="45" t="s">
        <v>75</v>
      </c>
      <c r="B370" s="10"/>
      <c r="C370" s="9" t="s">
        <v>56</v>
      </c>
      <c r="D370" s="10"/>
      <c r="E370" s="10"/>
      <c r="F370" s="10"/>
      <c r="G370" s="10"/>
      <c r="H370" s="23">
        <v>0</v>
      </c>
      <c r="I370" s="28"/>
      <c r="J370" s="39">
        <f>SUM(J373)</f>
        <v>0</v>
      </c>
    </row>
    <row r="371" spans="1:10" ht="10.15" customHeight="1">
      <c r="A371" s="9"/>
      <c r="B371" s="10"/>
      <c r="C371" s="9"/>
      <c r="D371" s="10"/>
      <c r="E371" s="10"/>
      <c r="F371" s="10"/>
      <c r="G371" s="10"/>
      <c r="H371" s="23"/>
      <c r="I371" s="28"/>
      <c r="J371" s="39"/>
    </row>
    <row r="372" spans="1:10" ht="10.9" customHeight="1">
      <c r="A372" s="9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>
      <c r="A373" s="11"/>
      <c r="B373" s="16"/>
      <c r="C373" s="17"/>
      <c r="D373" s="17"/>
      <c r="E373" s="17"/>
      <c r="F373" s="16"/>
      <c r="G373" s="16"/>
      <c r="H373" s="23"/>
      <c r="I373" s="28"/>
      <c r="J373" s="28">
        <f t="shared" si="9"/>
        <v>0</v>
      </c>
    </row>
    <row r="374" spans="1:10" ht="24.95" customHeight="1">
      <c r="A374" s="45" t="s">
        <v>77</v>
      </c>
      <c r="B374" s="10"/>
      <c r="C374" s="9" t="s">
        <v>58</v>
      </c>
      <c r="D374" s="10"/>
      <c r="E374" s="10"/>
      <c r="F374" s="10"/>
      <c r="G374" s="10"/>
      <c r="H374" s="23">
        <v>0</v>
      </c>
      <c r="I374" s="28"/>
      <c r="J374" s="39">
        <f>SUM(J377)</f>
        <v>0</v>
      </c>
    </row>
    <row r="375" spans="1:10" ht="10.9" customHeight="1">
      <c r="A375" s="45"/>
      <c r="B375" s="10"/>
      <c r="C375" s="9"/>
      <c r="D375" s="10"/>
      <c r="E375" s="10"/>
      <c r="F375" s="10"/>
      <c r="G375" s="10"/>
      <c r="H375" s="23"/>
      <c r="I375" s="28"/>
      <c r="J375" s="39"/>
    </row>
    <row r="376" spans="1:10" ht="10.15" customHeight="1">
      <c r="A376" s="45"/>
      <c r="B376" s="10"/>
      <c r="C376" s="9"/>
      <c r="D376" s="10"/>
      <c r="E376" s="10"/>
      <c r="F376" s="10"/>
      <c r="G376" s="10"/>
      <c r="H376" s="23"/>
      <c r="I376" s="28"/>
      <c r="J376" s="39"/>
    </row>
    <row r="377" spans="1:10" s="2" customFormat="1">
      <c r="A377" s="11"/>
      <c r="B377" s="12"/>
      <c r="C377" s="13"/>
      <c r="D377" s="14"/>
      <c r="E377" s="14"/>
      <c r="F377" s="15"/>
      <c r="G377" s="15"/>
      <c r="H377" s="24"/>
      <c r="I377" s="28"/>
      <c r="J377" s="28">
        <f t="shared" si="9"/>
        <v>0</v>
      </c>
    </row>
    <row r="378" spans="1:10" ht="24.95" customHeight="1">
      <c r="A378" s="45" t="s">
        <v>79</v>
      </c>
      <c r="B378" s="10"/>
      <c r="C378" s="9" t="s">
        <v>60</v>
      </c>
      <c r="D378" s="10"/>
      <c r="E378" s="10"/>
      <c r="F378" s="10"/>
      <c r="G378" s="10"/>
      <c r="H378" s="23">
        <v>0</v>
      </c>
      <c r="I378" s="28"/>
      <c r="J378" s="39">
        <f>SUM(J381)</f>
        <v>0</v>
      </c>
    </row>
    <row r="379" spans="1:10" ht="10.9" customHeight="1">
      <c r="A379" s="9"/>
      <c r="B379" s="10"/>
      <c r="C379" s="9"/>
      <c r="D379" s="10"/>
      <c r="E379" s="10"/>
      <c r="F379" s="10"/>
      <c r="G379" s="10"/>
      <c r="H379" s="23"/>
      <c r="I379" s="28"/>
      <c r="J379" s="39"/>
    </row>
    <row r="380" spans="1:10" ht="10.9" customHeight="1">
      <c r="A380" s="9"/>
      <c r="B380" s="10"/>
      <c r="C380" s="9"/>
      <c r="D380" s="10"/>
      <c r="E380" s="10"/>
      <c r="F380" s="10"/>
      <c r="G380" s="10"/>
      <c r="H380" s="23"/>
      <c r="I380" s="28"/>
      <c r="J380" s="39"/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>
        <f t="shared" si="9"/>
        <v>0</v>
      </c>
    </row>
    <row r="382" spans="1:10" ht="24.95" customHeight="1">
      <c r="A382" s="45" t="s">
        <v>81</v>
      </c>
      <c r="B382" s="10"/>
      <c r="C382" s="197" t="s">
        <v>65</v>
      </c>
      <c r="D382" s="196"/>
      <c r="E382" s="196"/>
      <c r="F382" s="196"/>
      <c r="G382" s="196"/>
      <c r="H382" s="198">
        <v>0</v>
      </c>
      <c r="I382" s="28"/>
      <c r="J382" s="39">
        <f>SUM(J383:J385)</f>
        <v>406.70000000000005</v>
      </c>
    </row>
    <row r="383" spans="1:10" s="2" customFormat="1" ht="22.5">
      <c r="A383" s="11"/>
      <c r="B383" s="115"/>
      <c r="C383" s="401" t="s">
        <v>441</v>
      </c>
      <c r="D383" s="291" t="s">
        <v>144</v>
      </c>
      <c r="E383" s="217" t="s">
        <v>17</v>
      </c>
      <c r="F383" s="144" t="s">
        <v>104</v>
      </c>
      <c r="G383" s="144" t="s">
        <v>427</v>
      </c>
      <c r="H383" s="220">
        <v>49</v>
      </c>
      <c r="I383" s="209">
        <v>8.3000000000000007</v>
      </c>
      <c r="J383" s="28">
        <f t="shared" si="9"/>
        <v>406.70000000000005</v>
      </c>
    </row>
    <row r="384" spans="1:10" s="2" customFormat="1">
      <c r="A384" s="11"/>
      <c r="B384" s="12"/>
      <c r="C384" s="191"/>
      <c r="D384" s="192"/>
      <c r="E384" s="192"/>
      <c r="F384" s="149"/>
      <c r="G384" s="149"/>
      <c r="H384" s="193"/>
      <c r="I384" s="28"/>
      <c r="J384" s="28"/>
    </row>
    <row r="385" spans="1:10" s="2" customFormat="1">
      <c r="A385" s="11"/>
      <c r="B385" s="12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 ht="24.95" customHeight="1">
      <c r="A386" s="45" t="s">
        <v>83</v>
      </c>
      <c r="B386" s="10"/>
      <c r="C386" s="9" t="s">
        <v>70</v>
      </c>
      <c r="D386" s="10"/>
      <c r="E386" s="10"/>
      <c r="F386" s="10"/>
      <c r="G386" s="10"/>
      <c r="H386" s="23">
        <v>0</v>
      </c>
      <c r="I386" s="28"/>
      <c r="J386" s="39">
        <f>SUM(J387:J389)</f>
        <v>0</v>
      </c>
    </row>
    <row r="387" spans="1:10">
      <c r="A387" s="11"/>
      <c r="B387" s="16"/>
      <c r="C387" s="17"/>
      <c r="D387" s="17"/>
      <c r="E387" s="17"/>
      <c r="F387" s="16"/>
      <c r="G387" s="16"/>
      <c r="H387" s="23"/>
      <c r="I387" s="28"/>
      <c r="J387" s="28">
        <f t="shared" si="9"/>
        <v>0</v>
      </c>
    </row>
    <row r="388" spans="1:10" s="2" customFormat="1">
      <c r="A388" s="11"/>
      <c r="B388" s="16"/>
      <c r="C388" s="13"/>
      <c r="D388" s="14"/>
      <c r="E388" s="14"/>
      <c r="F388" s="15"/>
      <c r="G388" s="15"/>
      <c r="H388" s="24"/>
      <c r="I388" s="28"/>
      <c r="J388" s="28">
        <f t="shared" si="9"/>
        <v>0</v>
      </c>
    </row>
    <row r="389" spans="1:10">
      <c r="A389" s="11"/>
      <c r="B389" s="16"/>
      <c r="C389" s="17"/>
      <c r="D389" s="17"/>
      <c r="E389" s="17"/>
      <c r="F389" s="16"/>
      <c r="G389" s="16"/>
      <c r="H389" s="23"/>
      <c r="I389" s="28"/>
      <c r="J389" s="28">
        <f t="shared" si="9"/>
        <v>0</v>
      </c>
    </row>
    <row r="390" spans="1:10" ht="24.95" customHeight="1">
      <c r="A390" s="45" t="s">
        <v>85</v>
      </c>
      <c r="B390" s="10"/>
      <c r="C390" s="9" t="s">
        <v>72</v>
      </c>
      <c r="D390" s="10"/>
      <c r="E390" s="10"/>
      <c r="F390" s="10"/>
      <c r="G390" s="10"/>
      <c r="H390" s="23">
        <v>0</v>
      </c>
      <c r="I390" s="28"/>
      <c r="J390" s="39">
        <f>SUM(J391:J393)</f>
        <v>0</v>
      </c>
    </row>
    <row r="391" spans="1:10">
      <c r="A391" s="11"/>
      <c r="B391" s="16"/>
      <c r="C391" s="17"/>
      <c r="D391" s="17"/>
      <c r="E391" s="17"/>
      <c r="F391" s="16"/>
      <c r="G391" s="16"/>
      <c r="H391" s="23"/>
      <c r="I391" s="28"/>
      <c r="J391" s="28">
        <f t="shared" ref="J391:J427" si="10">H391*I391</f>
        <v>0</v>
      </c>
    </row>
    <row r="392" spans="1:10" s="2" customFormat="1">
      <c r="A392" s="11"/>
      <c r="B392" s="16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>
      <c r="A393" s="11"/>
      <c r="B393" s="16"/>
      <c r="C393" s="17"/>
      <c r="D393" s="17"/>
      <c r="E393" s="17"/>
      <c r="F393" s="16"/>
      <c r="G393" s="16"/>
      <c r="H393" s="23"/>
      <c r="I393" s="28"/>
      <c r="J393" s="28">
        <f t="shared" si="10"/>
        <v>0</v>
      </c>
    </row>
    <row r="394" spans="1:10" ht="24.95" customHeight="1">
      <c r="A394" s="45" t="s">
        <v>126</v>
      </c>
      <c r="B394" s="10"/>
      <c r="C394" s="9" t="s">
        <v>74</v>
      </c>
      <c r="D394" s="10"/>
      <c r="E394" s="10"/>
      <c r="F394" s="10"/>
      <c r="G394" s="10"/>
      <c r="H394" s="23">
        <v>0</v>
      </c>
      <c r="I394" s="28"/>
      <c r="J394" s="39">
        <f>SUM(J395:J397)</f>
        <v>0</v>
      </c>
    </row>
    <row r="395" spans="1:10" s="2" customFormat="1">
      <c r="A395" s="11"/>
      <c r="B395" s="12"/>
      <c r="C395" s="13"/>
      <c r="D395" s="14"/>
      <c r="E395" s="14"/>
      <c r="F395" s="15"/>
      <c r="G395" s="15"/>
      <c r="H395" s="24"/>
      <c r="I395" s="28"/>
      <c r="J395" s="28">
        <f t="shared" si="10"/>
        <v>0</v>
      </c>
    </row>
    <row r="396" spans="1:10" s="2" customFormat="1">
      <c r="A396" s="11"/>
      <c r="B396" s="12"/>
      <c r="C396" s="13"/>
      <c r="D396" s="14"/>
      <c r="E396" s="14"/>
      <c r="F396" s="15"/>
      <c r="G396" s="15"/>
      <c r="H396" s="24"/>
      <c r="I396" s="28"/>
      <c r="J396" s="28"/>
    </row>
    <row r="397" spans="1:10" s="2" customFormat="1">
      <c r="A397" s="11"/>
      <c r="B397" s="12"/>
      <c r="C397" s="13"/>
      <c r="D397" s="14"/>
      <c r="E397" s="14"/>
      <c r="F397" s="15"/>
      <c r="G397" s="15"/>
      <c r="H397" s="24"/>
      <c r="I397" s="28"/>
      <c r="J397" s="28">
        <f t="shared" si="10"/>
        <v>0</v>
      </c>
    </row>
    <row r="398" spans="1:10" ht="24.95" customHeight="1">
      <c r="A398" s="45" t="s">
        <v>127</v>
      </c>
      <c r="B398" s="10"/>
      <c r="C398" s="9" t="s">
        <v>76</v>
      </c>
      <c r="D398" s="10"/>
      <c r="E398" s="10"/>
      <c r="F398" s="10"/>
      <c r="G398" s="10"/>
      <c r="H398" s="23">
        <v>0</v>
      </c>
      <c r="I398" s="28"/>
      <c r="J398" s="39">
        <f>SUM(J399:J401)</f>
        <v>0</v>
      </c>
    </row>
    <row r="399" spans="1:10">
      <c r="A399" s="11"/>
      <c r="B399" s="16"/>
      <c r="C399" s="17"/>
      <c r="D399" s="17"/>
      <c r="E399" s="17"/>
      <c r="F399" s="16"/>
      <c r="G399" s="16"/>
      <c r="H399" s="23"/>
      <c r="I399" s="28"/>
      <c r="J399" s="28">
        <f t="shared" si="10"/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/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 ht="24.95" customHeight="1">
      <c r="A402" s="45" t="s">
        <v>128</v>
      </c>
      <c r="B402" s="10"/>
      <c r="C402" s="9" t="s">
        <v>78</v>
      </c>
      <c r="D402" s="10"/>
      <c r="E402" s="10"/>
      <c r="F402" s="10"/>
      <c r="G402" s="10"/>
      <c r="H402" s="23">
        <v>0</v>
      </c>
      <c r="I402" s="28"/>
      <c r="J402" s="39">
        <f>SUM(J403:J405)</f>
        <v>0</v>
      </c>
    </row>
    <row r="403" spans="1:10">
      <c r="A403" s="11"/>
      <c r="B403" s="16"/>
      <c r="C403" s="17"/>
      <c r="D403" s="17"/>
      <c r="E403" s="17"/>
      <c r="F403" s="16"/>
      <c r="G403" s="16"/>
      <c r="H403" s="23"/>
      <c r="I403" s="28"/>
      <c r="J403" s="28">
        <f t="shared" si="10"/>
        <v>0</v>
      </c>
    </row>
    <row r="404" spans="1:10">
      <c r="A404" s="11"/>
      <c r="B404" s="16"/>
      <c r="C404" s="17"/>
      <c r="D404" s="17"/>
      <c r="E404" s="17"/>
      <c r="F404" s="16"/>
      <c r="G404" s="16"/>
      <c r="H404" s="23"/>
      <c r="I404" s="28"/>
      <c r="J404" s="28">
        <f t="shared" si="10"/>
        <v>0</v>
      </c>
    </row>
    <row r="405" spans="1:10">
      <c r="A405" s="11"/>
      <c r="B405" s="16"/>
      <c r="C405" s="17"/>
      <c r="D405" s="17"/>
      <c r="E405" s="17"/>
      <c r="F405" s="16"/>
      <c r="G405" s="16"/>
      <c r="H405" s="23"/>
      <c r="I405" s="28"/>
      <c r="J405" s="28">
        <f t="shared" si="10"/>
        <v>0</v>
      </c>
    </row>
    <row r="406" spans="1:10" ht="24.95" customHeight="1">
      <c r="A406" s="45" t="s">
        <v>146</v>
      </c>
      <c r="B406" s="10"/>
      <c r="C406" s="9" t="s">
        <v>80</v>
      </c>
      <c r="D406" s="10"/>
      <c r="E406" s="10"/>
      <c r="F406" s="10"/>
      <c r="G406" s="10"/>
      <c r="H406" s="23">
        <v>0</v>
      </c>
      <c r="I406" s="28"/>
      <c r="J406" s="39">
        <f>SUM(J409)</f>
        <v>0</v>
      </c>
    </row>
    <row r="407" spans="1:10" ht="10.9" customHeight="1">
      <c r="A407" s="45"/>
      <c r="B407" s="10"/>
      <c r="C407" s="9"/>
      <c r="D407" s="10"/>
      <c r="E407" s="10"/>
      <c r="F407" s="10"/>
      <c r="G407" s="10"/>
      <c r="H407" s="23"/>
      <c r="I407" s="28"/>
      <c r="J407" s="39"/>
    </row>
    <row r="408" spans="1:10" ht="11.45" customHeight="1">
      <c r="A408" s="45"/>
      <c r="B408" s="10"/>
      <c r="C408" s="9"/>
      <c r="D408" s="10"/>
      <c r="E408" s="10"/>
      <c r="F408" s="10"/>
      <c r="G408" s="10"/>
      <c r="H408" s="23"/>
      <c r="I408" s="28"/>
      <c r="J408" s="39"/>
    </row>
    <row r="409" spans="1:10" ht="11.45" customHeight="1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 ht="24.95" customHeight="1">
      <c r="A410" s="45" t="s">
        <v>175</v>
      </c>
      <c r="B410" s="10"/>
      <c r="C410" s="9" t="s">
        <v>82</v>
      </c>
      <c r="D410" s="10"/>
      <c r="E410" s="10"/>
      <c r="F410" s="10"/>
      <c r="G410" s="10"/>
      <c r="H410" s="23">
        <v>0</v>
      </c>
      <c r="I410" s="28"/>
      <c r="J410" s="39">
        <f>SUM(J411:J413)</f>
        <v>0</v>
      </c>
    </row>
    <row r="411" spans="1:10">
      <c r="A411" s="11"/>
      <c r="B411" s="16"/>
      <c r="C411" s="17"/>
      <c r="D411" s="17"/>
      <c r="E411" s="17"/>
      <c r="F411" s="16"/>
      <c r="G411" s="16"/>
      <c r="H411" s="23"/>
      <c r="I411" s="28"/>
      <c r="J411" s="28">
        <f t="shared" si="10"/>
        <v>0</v>
      </c>
    </row>
    <row r="412" spans="1:10">
      <c r="A412" s="11"/>
      <c r="B412" s="16"/>
      <c r="C412" s="17"/>
      <c r="D412" s="17"/>
      <c r="E412" s="17"/>
      <c r="F412" s="16"/>
      <c r="G412" s="16"/>
      <c r="H412" s="23"/>
      <c r="I412" s="28"/>
      <c r="J412" s="28">
        <f t="shared" si="10"/>
        <v>0</v>
      </c>
    </row>
    <row r="413" spans="1:10">
      <c r="A413" s="11"/>
      <c r="B413" s="16"/>
      <c r="C413" s="17"/>
      <c r="D413" s="17"/>
      <c r="E413" s="17"/>
      <c r="F413" s="16"/>
      <c r="G413" s="16"/>
      <c r="H413" s="23"/>
      <c r="I413" s="28"/>
      <c r="J413" s="28">
        <f t="shared" si="10"/>
        <v>0</v>
      </c>
    </row>
    <row r="414" spans="1:10" ht="24.95" customHeight="1">
      <c r="A414" s="45" t="s">
        <v>176</v>
      </c>
      <c r="B414" s="10"/>
      <c r="C414" s="9" t="s">
        <v>84</v>
      </c>
      <c r="D414" s="10"/>
      <c r="E414" s="10"/>
      <c r="F414" s="10"/>
      <c r="G414" s="10"/>
      <c r="H414" s="23">
        <v>0</v>
      </c>
      <c r="I414" s="28"/>
      <c r="J414" s="39">
        <f>SUM(J415:J417)</f>
        <v>0</v>
      </c>
    </row>
    <row r="415" spans="1:10" ht="12" customHeight="1">
      <c r="A415" s="11"/>
      <c r="B415" s="19"/>
      <c r="C415" s="14"/>
      <c r="D415" s="14"/>
      <c r="E415" s="14"/>
      <c r="F415" s="15"/>
      <c r="G415" s="15"/>
      <c r="H415" s="23"/>
      <c r="I415" s="28"/>
      <c r="J415" s="28">
        <f t="shared" si="10"/>
        <v>0</v>
      </c>
    </row>
    <row r="416" spans="1:10" ht="10.9" customHeight="1">
      <c r="A416" s="11"/>
      <c r="B416" s="19"/>
      <c r="C416" s="14"/>
      <c r="D416" s="14"/>
      <c r="E416" s="14"/>
      <c r="F416" s="15"/>
      <c r="G416" s="15"/>
      <c r="H416" s="23"/>
      <c r="I416" s="28"/>
      <c r="J416" s="28">
        <f t="shared" si="10"/>
        <v>0</v>
      </c>
    </row>
    <row r="417" spans="1:10" ht="10.15" customHeight="1">
      <c r="A417" s="11"/>
      <c r="B417" s="19"/>
      <c r="C417" s="14"/>
      <c r="D417" s="14"/>
      <c r="E417" s="14"/>
      <c r="F417" s="15"/>
      <c r="G417" s="15"/>
      <c r="H417" s="23"/>
      <c r="I417" s="28"/>
      <c r="J417" s="28">
        <f t="shared" si="10"/>
        <v>0</v>
      </c>
    </row>
    <row r="418" spans="1:10" ht="24.95" customHeight="1">
      <c r="A418" s="45" t="s">
        <v>177</v>
      </c>
      <c r="B418" s="10"/>
      <c r="C418" s="9" t="s">
        <v>86</v>
      </c>
      <c r="D418" s="10"/>
      <c r="E418" s="10"/>
      <c r="F418" s="10"/>
      <c r="G418" s="10"/>
      <c r="H418" s="23">
        <v>0</v>
      </c>
      <c r="I418" s="28"/>
      <c r="J418" s="39">
        <f>SUM(J419:J421)</f>
        <v>0</v>
      </c>
    </row>
    <row r="419" spans="1:10" s="2" customFormat="1">
      <c r="A419" s="11"/>
      <c r="B419" s="12"/>
      <c r="C419" s="13"/>
      <c r="D419" s="14"/>
      <c r="E419" s="14"/>
      <c r="F419" s="15"/>
      <c r="G419" s="15"/>
      <c r="H419" s="24"/>
      <c r="I419" s="28"/>
      <c r="J419" s="28">
        <f t="shared" si="10"/>
        <v>0</v>
      </c>
    </row>
    <row r="420" spans="1:10" s="2" customFormat="1">
      <c r="A420" s="11"/>
      <c r="B420" s="12"/>
      <c r="C420" s="13"/>
      <c r="D420" s="14"/>
      <c r="E420" s="14"/>
      <c r="F420" s="15"/>
      <c r="G420" s="15"/>
      <c r="H420" s="24"/>
      <c r="I420" s="28"/>
      <c r="J420" s="28">
        <f t="shared" si="10"/>
        <v>0</v>
      </c>
    </row>
    <row r="421" spans="1:10" s="2" customFormat="1">
      <c r="A421" s="11"/>
      <c r="B421" s="12"/>
      <c r="C421" s="13"/>
      <c r="D421" s="14"/>
      <c r="E421" s="14"/>
      <c r="F421" s="15"/>
      <c r="G421" s="15"/>
      <c r="H421" s="24"/>
      <c r="I421" s="28"/>
      <c r="J421" s="28">
        <f t="shared" si="10"/>
        <v>0</v>
      </c>
    </row>
    <row r="422" spans="1:10" s="2" customFormat="1" ht="15.75">
      <c r="A422" s="32" t="s">
        <v>91</v>
      </c>
      <c r="B422" s="33"/>
      <c r="C422" s="34"/>
      <c r="D422" s="35"/>
      <c r="E422" s="35"/>
      <c r="F422" s="36"/>
      <c r="G422" s="36"/>
      <c r="H422" s="37"/>
      <c r="I422" s="38"/>
      <c r="J422" s="28"/>
    </row>
    <row r="423" spans="1:10" ht="24.95" customHeight="1">
      <c r="A423" s="41" t="s">
        <v>181</v>
      </c>
      <c r="B423" s="40"/>
      <c r="C423" s="42"/>
      <c r="D423" s="42"/>
      <c r="E423" s="42"/>
      <c r="F423" s="42"/>
      <c r="G423" s="42"/>
      <c r="H423" s="43"/>
      <c r="I423" s="44"/>
      <c r="J423" s="28"/>
    </row>
    <row r="424" spans="1:10" ht="24.95" customHeight="1">
      <c r="A424" s="45" t="s">
        <v>13</v>
      </c>
      <c r="B424" s="10"/>
      <c r="C424" s="9" t="s">
        <v>93</v>
      </c>
      <c r="D424" s="10"/>
      <c r="E424" s="10"/>
      <c r="F424" s="10"/>
      <c r="G424" s="10"/>
      <c r="H424" s="23">
        <v>0</v>
      </c>
      <c r="I424" s="28"/>
      <c r="J424" s="39">
        <f>SUM(J425:J427)</f>
        <v>932.4</v>
      </c>
    </row>
    <row r="425" spans="1:10" s="2" customFormat="1" ht="22.5">
      <c r="A425" s="11"/>
      <c r="B425" s="12"/>
      <c r="C425" s="242" t="s">
        <v>442</v>
      </c>
      <c r="D425" s="242" t="s">
        <v>249</v>
      </c>
      <c r="E425" s="14" t="s">
        <v>17</v>
      </c>
      <c r="F425" s="15" t="s">
        <v>39</v>
      </c>
      <c r="G425" s="15" t="s">
        <v>19</v>
      </c>
      <c r="H425" s="24">
        <v>72</v>
      </c>
      <c r="I425" s="28">
        <v>12.95</v>
      </c>
      <c r="J425" s="28">
        <f t="shared" si="10"/>
        <v>932.4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28"/>
      <c r="J426" s="28">
        <f t="shared" si="10"/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0"/>
        <v>0</v>
      </c>
    </row>
    <row r="428" spans="1:10" ht="24.95" customHeight="1">
      <c r="A428" s="45" t="s">
        <v>94</v>
      </c>
      <c r="B428" s="10"/>
      <c r="C428" s="9" t="s">
        <v>95</v>
      </c>
      <c r="D428" s="10"/>
      <c r="E428" s="10"/>
      <c r="F428" s="10"/>
      <c r="G428" s="10"/>
      <c r="H428" s="23">
        <v>0</v>
      </c>
      <c r="I428" s="28"/>
      <c r="J428" s="39">
        <f>SUM(J429:J431)</f>
        <v>0</v>
      </c>
    </row>
    <row r="429" spans="1:10" s="2" customFormat="1">
      <c r="A429" s="11"/>
      <c r="B429" s="12"/>
      <c r="C429" s="13"/>
      <c r="D429" s="14"/>
      <c r="E429" s="14"/>
      <c r="F429" s="15"/>
      <c r="G429" s="15"/>
      <c r="H429" s="24"/>
      <c r="I429" s="28"/>
      <c r="J429" s="28">
        <f t="shared" ref="J429:J491" si="11">H429*I429</f>
        <v>0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28"/>
      <c r="J430" s="28">
        <f t="shared" si="11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ht="24.95" customHeight="1">
      <c r="A432" s="45" t="s">
        <v>96</v>
      </c>
      <c r="B432" s="10"/>
      <c r="C432" s="9" t="s">
        <v>97</v>
      </c>
      <c r="D432" s="10"/>
      <c r="E432" s="10"/>
      <c r="F432" s="10"/>
      <c r="G432" s="10"/>
      <c r="H432" s="23">
        <v>0</v>
      </c>
      <c r="I432" s="28"/>
      <c r="J432" s="39">
        <f>SUM(J433:J435)</f>
        <v>0</v>
      </c>
    </row>
    <row r="433" spans="1:10" s="2" customFormat="1">
      <c r="A433" s="11"/>
      <c r="B433" s="12"/>
      <c r="C433" s="13"/>
      <c r="D433" s="14"/>
      <c r="E433" s="14"/>
      <c r="F433" s="15"/>
      <c r="G433" s="15"/>
      <c r="H433" s="24"/>
      <c r="I433" s="28"/>
      <c r="J433" s="28">
        <f t="shared" si="11"/>
        <v>0</v>
      </c>
    </row>
    <row r="434" spans="1:10" s="2" customFormat="1">
      <c r="A434" s="11"/>
      <c r="B434" s="12"/>
      <c r="C434" s="13"/>
      <c r="D434" s="14"/>
      <c r="E434" s="14"/>
      <c r="F434" s="15"/>
      <c r="G434" s="15"/>
      <c r="H434" s="24"/>
      <c r="I434" s="28"/>
      <c r="J434" s="28">
        <f t="shared" si="11"/>
        <v>0</v>
      </c>
    </row>
    <row r="435" spans="1:10" s="2" customFormat="1">
      <c r="A435" s="11"/>
      <c r="B435" s="12"/>
      <c r="C435" s="13"/>
      <c r="D435" s="14"/>
      <c r="E435" s="14"/>
      <c r="F435" s="15"/>
      <c r="G435" s="15"/>
      <c r="H435" s="24"/>
      <c r="I435" s="28"/>
      <c r="J435" s="28">
        <f t="shared" si="11"/>
        <v>0</v>
      </c>
    </row>
    <row r="436" spans="1:10" ht="24.95" customHeight="1">
      <c r="A436" s="45" t="s">
        <v>104</v>
      </c>
      <c r="B436" s="10"/>
      <c r="C436" s="9" t="s">
        <v>28</v>
      </c>
      <c r="D436" s="10"/>
      <c r="E436" s="10"/>
      <c r="F436" s="10"/>
      <c r="G436" s="10"/>
      <c r="H436" s="23">
        <v>0</v>
      </c>
      <c r="I436" s="28"/>
      <c r="J436" s="39">
        <f>SUM(J437:J439)</f>
        <v>0</v>
      </c>
    </row>
    <row r="437" spans="1:10">
      <c r="A437" s="11"/>
      <c r="B437" s="16"/>
      <c r="C437" s="17"/>
      <c r="D437" s="17"/>
      <c r="E437" s="17"/>
      <c r="F437" s="16"/>
      <c r="G437" s="16"/>
      <c r="H437" s="23"/>
      <c r="I437" s="28"/>
      <c r="J437" s="28">
        <f t="shared" si="11"/>
        <v>0</v>
      </c>
    </row>
    <row r="438" spans="1:10">
      <c r="A438" s="11"/>
      <c r="B438" s="16"/>
      <c r="C438" s="17"/>
      <c r="D438" s="17"/>
      <c r="E438" s="17"/>
      <c r="F438" s="16"/>
      <c r="G438" s="16"/>
      <c r="H438" s="23"/>
      <c r="I438" s="28"/>
      <c r="J438" s="28">
        <f t="shared" si="11"/>
        <v>0</v>
      </c>
    </row>
    <row r="439" spans="1:10">
      <c r="A439" s="11"/>
      <c r="B439" s="16"/>
      <c r="C439" s="17"/>
      <c r="D439" s="17"/>
      <c r="E439" s="17"/>
      <c r="F439" s="16"/>
      <c r="G439" s="16"/>
      <c r="H439" s="23"/>
      <c r="I439" s="28"/>
      <c r="J439" s="28">
        <f t="shared" si="11"/>
        <v>0</v>
      </c>
    </row>
    <row r="440" spans="1:10" ht="24.95" customHeight="1">
      <c r="A440" s="45" t="s">
        <v>39</v>
      </c>
      <c r="B440" s="10"/>
      <c r="C440" s="197" t="s">
        <v>185</v>
      </c>
      <c r="D440" s="196"/>
      <c r="E440" s="196"/>
      <c r="F440" s="196"/>
      <c r="G440" s="196"/>
      <c r="H440" s="198">
        <v>0</v>
      </c>
      <c r="I440" s="116"/>
      <c r="J440" s="117">
        <f>SUM(J441:J443)</f>
        <v>904.48</v>
      </c>
    </row>
    <row r="441" spans="1:10" s="2" customFormat="1" ht="22.5">
      <c r="A441" s="11"/>
      <c r="B441" s="115"/>
      <c r="C441" s="297" t="s">
        <v>443</v>
      </c>
      <c r="D441" s="293" t="s">
        <v>444</v>
      </c>
      <c r="E441" s="217" t="s">
        <v>17</v>
      </c>
      <c r="F441" s="144" t="s">
        <v>39</v>
      </c>
      <c r="G441" s="144" t="s">
        <v>445</v>
      </c>
      <c r="H441" s="220">
        <v>66</v>
      </c>
      <c r="I441" s="211">
        <v>12.38</v>
      </c>
      <c r="J441" s="211">
        <f t="shared" si="11"/>
        <v>817.08</v>
      </c>
    </row>
    <row r="442" spans="1:10" s="2" customFormat="1" ht="22.5">
      <c r="A442" s="11"/>
      <c r="B442" s="115"/>
      <c r="C442" s="297" t="s">
        <v>446</v>
      </c>
      <c r="D442" s="297" t="s">
        <v>447</v>
      </c>
      <c r="E442" s="217" t="s">
        <v>17</v>
      </c>
      <c r="F442" s="144" t="s">
        <v>39</v>
      </c>
      <c r="G442" s="144" t="s">
        <v>445</v>
      </c>
      <c r="H442" s="358">
        <v>5</v>
      </c>
      <c r="I442" s="211">
        <v>17.48</v>
      </c>
      <c r="J442" s="211">
        <f t="shared" si="11"/>
        <v>87.4</v>
      </c>
    </row>
    <row r="443" spans="1:10" s="2" customFormat="1">
      <c r="A443" s="11"/>
      <c r="B443" s="12"/>
      <c r="C443" s="191"/>
      <c r="D443" s="192"/>
      <c r="E443" s="192"/>
      <c r="F443" s="149"/>
      <c r="G443" s="149"/>
      <c r="H443" s="193"/>
      <c r="I443" s="121"/>
      <c r="J443" s="121">
        <f t="shared" si="11"/>
        <v>0</v>
      </c>
    </row>
    <row r="444" spans="1:10" ht="24.95" customHeight="1">
      <c r="A444" s="45" t="s">
        <v>41</v>
      </c>
      <c r="B444" s="10"/>
      <c r="C444" s="9" t="s">
        <v>191</v>
      </c>
      <c r="D444" s="10"/>
      <c r="E444" s="10"/>
      <c r="F444" s="10"/>
      <c r="G444" s="10"/>
      <c r="H444" s="23">
        <v>0</v>
      </c>
      <c r="I444" s="28"/>
      <c r="J444" s="39">
        <f>SUM(J445:J447)</f>
        <v>0</v>
      </c>
    </row>
    <row r="445" spans="1:10">
      <c r="A445" s="11"/>
      <c r="B445" s="16"/>
      <c r="C445" s="17"/>
      <c r="D445" s="17"/>
      <c r="E445" s="17"/>
      <c r="F445" s="16"/>
      <c r="G445" s="16"/>
      <c r="H445" s="23"/>
      <c r="I445" s="28"/>
      <c r="J445" s="28">
        <f t="shared" si="11"/>
        <v>0</v>
      </c>
    </row>
    <row r="446" spans="1:10" s="2" customFormat="1">
      <c r="A446" s="11"/>
      <c r="B446" s="12"/>
      <c r="C446" s="13"/>
      <c r="D446" s="14"/>
      <c r="E446" s="14"/>
      <c r="F446" s="15"/>
      <c r="G446" s="15"/>
      <c r="H446" s="24"/>
      <c r="I446" s="28"/>
      <c r="J446" s="28">
        <f t="shared" si="11"/>
        <v>0</v>
      </c>
    </row>
    <row r="447" spans="1:10" s="2" customFormat="1">
      <c r="A447" s="11"/>
      <c r="B447" s="12"/>
      <c r="C447" s="13"/>
      <c r="D447" s="14"/>
      <c r="E447" s="14"/>
      <c r="F447" s="15"/>
      <c r="G447" s="15"/>
      <c r="H447" s="24"/>
      <c r="I447" s="28"/>
      <c r="J447" s="28">
        <f t="shared" si="11"/>
        <v>0</v>
      </c>
    </row>
    <row r="448" spans="1:10" ht="24.95" customHeight="1">
      <c r="A448" s="45" t="s">
        <v>43</v>
      </c>
      <c r="B448" s="10"/>
      <c r="C448" s="9" t="s">
        <v>192</v>
      </c>
      <c r="D448" s="10"/>
      <c r="E448" s="10"/>
      <c r="F448" s="10"/>
      <c r="G448" s="10"/>
      <c r="H448" s="23">
        <v>0</v>
      </c>
      <c r="I448" s="28"/>
      <c r="J448" s="39">
        <f>SUM(J449:J451)</f>
        <v>0</v>
      </c>
    </row>
    <row r="449" spans="1:10">
      <c r="A449" s="11"/>
      <c r="B449" s="16"/>
      <c r="C449" s="17"/>
      <c r="D449" s="17"/>
      <c r="E449" s="17"/>
      <c r="F449" s="16"/>
      <c r="G449" s="16"/>
      <c r="H449" s="23"/>
      <c r="I449" s="28"/>
      <c r="J449" s="28">
        <f t="shared" si="11"/>
        <v>0</v>
      </c>
    </row>
    <row r="450" spans="1:10">
      <c r="A450" s="11"/>
      <c r="B450" s="16"/>
      <c r="C450" s="17"/>
      <c r="D450" s="17"/>
      <c r="E450" s="17"/>
      <c r="F450" s="16"/>
      <c r="G450" s="16"/>
      <c r="H450" s="23"/>
      <c r="I450" s="28"/>
      <c r="J450" s="28">
        <f t="shared" si="11"/>
        <v>0</v>
      </c>
    </row>
    <row r="451" spans="1:10">
      <c r="A451" s="11"/>
      <c r="B451" s="16"/>
      <c r="C451" s="17"/>
      <c r="D451" s="17"/>
      <c r="E451" s="17"/>
      <c r="F451" s="16"/>
      <c r="G451" s="16"/>
      <c r="H451" s="23"/>
      <c r="I451" s="28"/>
      <c r="J451" s="28">
        <f t="shared" si="11"/>
        <v>0</v>
      </c>
    </row>
    <row r="452" spans="1:10" ht="24.95" customHeight="1">
      <c r="A452" s="45" t="s">
        <v>49</v>
      </c>
      <c r="B452" s="10"/>
      <c r="C452" s="9" t="s">
        <v>196</v>
      </c>
      <c r="D452" s="10"/>
      <c r="E452" s="10"/>
      <c r="F452" s="10"/>
      <c r="G452" s="10"/>
      <c r="H452" s="23">
        <v>0</v>
      </c>
      <c r="I452" s="28"/>
      <c r="J452" s="39">
        <f>SUM(J453:J455)</f>
        <v>123.80000000000001</v>
      </c>
    </row>
    <row r="453" spans="1:10" s="2" customFormat="1" ht="22.5">
      <c r="A453" s="11"/>
      <c r="B453" s="12"/>
      <c r="C453" s="263" t="s">
        <v>448</v>
      </c>
      <c r="D453" s="242" t="s">
        <v>449</v>
      </c>
      <c r="E453" s="281" t="s">
        <v>17</v>
      </c>
      <c r="F453" s="15" t="s">
        <v>39</v>
      </c>
      <c r="G453" s="15" t="s">
        <v>445</v>
      </c>
      <c r="H453" s="24">
        <v>10</v>
      </c>
      <c r="I453" s="28">
        <v>12.38</v>
      </c>
      <c r="J453" s="28">
        <f t="shared" si="11"/>
        <v>123.80000000000001</v>
      </c>
    </row>
    <row r="454" spans="1:10" s="2" customFormat="1">
      <c r="A454" s="11"/>
      <c r="B454" s="12"/>
      <c r="C454" s="13"/>
      <c r="D454" s="14"/>
      <c r="E454" s="14"/>
      <c r="F454" s="15"/>
      <c r="G454" s="15"/>
      <c r="H454" s="24"/>
      <c r="I454" s="28"/>
      <c r="J454" s="28">
        <f t="shared" si="11"/>
        <v>0</v>
      </c>
    </row>
    <row r="455" spans="1:10" s="2" customFormat="1">
      <c r="A455" s="11"/>
      <c r="B455" s="12"/>
      <c r="C455" s="13"/>
      <c r="D455" s="14"/>
      <c r="E455" s="14"/>
      <c r="F455" s="15"/>
      <c r="G455" s="15"/>
      <c r="H455" s="24"/>
      <c r="I455" s="28"/>
      <c r="J455" s="28">
        <f t="shared" si="11"/>
        <v>0</v>
      </c>
    </row>
    <row r="456" spans="1:10" ht="24.95" customHeight="1">
      <c r="A456" s="45" t="s">
        <v>51</v>
      </c>
      <c r="B456" s="10"/>
      <c r="C456" s="9" t="s">
        <v>197</v>
      </c>
      <c r="D456" s="10"/>
      <c r="E456" s="10"/>
      <c r="F456" s="10"/>
      <c r="G456" s="10"/>
      <c r="H456" s="23">
        <v>0</v>
      </c>
      <c r="I456" s="28"/>
      <c r="J456" s="39">
        <f>SUM(J457:J459)</f>
        <v>0</v>
      </c>
    </row>
    <row r="457" spans="1:10">
      <c r="A457" s="11"/>
      <c r="B457" s="16"/>
      <c r="C457" s="17"/>
      <c r="D457" s="17"/>
      <c r="E457" s="17"/>
      <c r="F457" s="16"/>
      <c r="G457" s="16"/>
      <c r="H457" s="23"/>
      <c r="I457" s="28"/>
      <c r="J457" s="28">
        <f t="shared" si="11"/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/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>
        <f t="shared" si="11"/>
        <v>0</v>
      </c>
    </row>
    <row r="460" spans="1:10" ht="24.95" customHeight="1">
      <c r="A460" s="45" t="s">
        <v>55</v>
      </c>
      <c r="B460" s="10"/>
      <c r="C460" s="9" t="s">
        <v>198</v>
      </c>
      <c r="D460" s="10"/>
      <c r="E460" s="10"/>
      <c r="F460" s="10"/>
      <c r="G460" s="10"/>
      <c r="H460" s="23">
        <v>0</v>
      </c>
      <c r="I460" s="28"/>
      <c r="J460" s="39">
        <f>SUM(J461:J463)</f>
        <v>0</v>
      </c>
    </row>
    <row r="461" spans="1:10">
      <c r="A461" s="11"/>
      <c r="B461" s="16"/>
      <c r="C461" s="17"/>
      <c r="D461" s="17"/>
      <c r="E461" s="17"/>
      <c r="F461" s="16"/>
      <c r="G461" s="16"/>
      <c r="H461" s="23"/>
      <c r="I461" s="28"/>
      <c r="J461" s="28">
        <f t="shared" si="11"/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/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 ht="24.95" customHeight="1">
      <c r="A464" s="45" t="s">
        <v>57</v>
      </c>
      <c r="B464" s="10"/>
      <c r="C464" s="9" t="s">
        <v>199</v>
      </c>
      <c r="D464" s="10"/>
      <c r="E464" s="10"/>
      <c r="F464" s="10"/>
      <c r="G464" s="10"/>
      <c r="H464" s="23">
        <v>0</v>
      </c>
      <c r="I464" s="28"/>
      <c r="J464" s="39">
        <f>SUM(J465:J467)</f>
        <v>0</v>
      </c>
    </row>
    <row r="465" spans="1:10">
      <c r="A465" s="11"/>
      <c r="B465" s="16"/>
      <c r="C465" s="17"/>
      <c r="D465" s="17"/>
      <c r="E465" s="17"/>
      <c r="F465" s="16"/>
      <c r="G465" s="16"/>
      <c r="H465" s="23"/>
      <c r="I465" s="28"/>
      <c r="J465" s="28">
        <f t="shared" si="11"/>
        <v>0</v>
      </c>
    </row>
    <row r="466" spans="1:10">
      <c r="A466" s="11"/>
      <c r="B466" s="16"/>
      <c r="C466" s="17"/>
      <c r="D466" s="17"/>
      <c r="E466" s="17"/>
      <c r="F466" s="16"/>
      <c r="G466" s="16"/>
      <c r="H466" s="23"/>
      <c r="I466" s="28"/>
      <c r="J466" s="28">
        <f t="shared" si="11"/>
        <v>0</v>
      </c>
    </row>
    <row r="467" spans="1:10">
      <c r="A467" s="11"/>
      <c r="B467" s="16"/>
      <c r="C467" s="17"/>
      <c r="D467" s="17"/>
      <c r="E467" s="17"/>
      <c r="F467" s="16"/>
      <c r="G467" s="16"/>
      <c r="H467" s="23"/>
      <c r="I467" s="28"/>
      <c r="J467" s="28">
        <f t="shared" si="11"/>
        <v>0</v>
      </c>
    </row>
    <row r="468" spans="1:10" ht="24.95" customHeight="1">
      <c r="A468" s="45" t="s">
        <v>59</v>
      </c>
      <c r="B468" s="10"/>
      <c r="C468" s="9" t="s">
        <v>200</v>
      </c>
      <c r="D468" s="10"/>
      <c r="E468" s="10"/>
      <c r="F468" s="10"/>
      <c r="G468" s="10"/>
      <c r="H468" s="23">
        <v>0</v>
      </c>
      <c r="I468" s="28"/>
      <c r="J468" s="39">
        <f>SUM(J469:J471)</f>
        <v>0</v>
      </c>
    </row>
    <row r="469" spans="1:10" s="2" customFormat="1">
      <c r="A469" s="11"/>
      <c r="B469" s="12"/>
      <c r="C469" s="13"/>
      <c r="D469" s="14"/>
      <c r="E469" s="14"/>
      <c r="F469" s="15"/>
      <c r="G469" s="15"/>
      <c r="H469" s="24"/>
      <c r="I469" s="28"/>
      <c r="J469" s="28">
        <f t="shared" si="11"/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/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ht="24.95" customHeight="1">
      <c r="A472" s="45" t="s">
        <v>64</v>
      </c>
      <c r="B472" s="10"/>
      <c r="C472" s="9" t="s">
        <v>44</v>
      </c>
      <c r="D472" s="10"/>
      <c r="E472" s="10"/>
      <c r="F472" s="10"/>
      <c r="G472" s="10"/>
      <c r="H472" s="23">
        <v>0</v>
      </c>
      <c r="I472" s="28"/>
      <c r="J472" s="39">
        <f>SUM(J473:J475)</f>
        <v>0</v>
      </c>
    </row>
    <row r="473" spans="1:10" s="2" customFormat="1">
      <c r="A473" s="11"/>
      <c r="B473" s="12"/>
      <c r="C473" s="13"/>
      <c r="D473" s="14"/>
      <c r="E473" s="14"/>
      <c r="F473" s="15"/>
      <c r="G473" s="15"/>
      <c r="H473" s="24"/>
      <c r="I473" s="28"/>
      <c r="J473" s="28">
        <f t="shared" si="11"/>
        <v>0</v>
      </c>
    </row>
    <row r="474" spans="1:10" s="2" customFormat="1">
      <c r="A474" s="11"/>
      <c r="B474" s="12"/>
      <c r="C474" s="13"/>
      <c r="D474" s="14"/>
      <c r="E474" s="14"/>
      <c r="F474" s="15"/>
      <c r="G474" s="15"/>
      <c r="H474" s="24"/>
      <c r="I474" s="28"/>
      <c r="J474" s="28">
        <f t="shared" si="11"/>
        <v>0</v>
      </c>
    </row>
    <row r="475" spans="1:10" s="2" customFormat="1">
      <c r="A475" s="11"/>
      <c r="B475" s="12"/>
      <c r="C475" s="13"/>
      <c r="D475" s="14"/>
      <c r="E475" s="14"/>
      <c r="F475" s="15"/>
      <c r="G475" s="15"/>
      <c r="H475" s="24"/>
      <c r="I475" s="28"/>
      <c r="J475" s="28">
        <f t="shared" si="11"/>
        <v>0</v>
      </c>
    </row>
    <row r="476" spans="1:10" ht="24.95" customHeight="1">
      <c r="A476" s="45" t="s">
        <v>69</v>
      </c>
      <c r="B476" s="10"/>
      <c r="C476" s="9" t="s">
        <v>50</v>
      </c>
      <c r="D476" s="10"/>
      <c r="E476" s="10"/>
      <c r="F476" s="10"/>
      <c r="G476" s="10"/>
      <c r="H476" s="23">
        <v>0</v>
      </c>
      <c r="I476" s="28"/>
      <c r="J476" s="39">
        <f>SUM(J477:J479)</f>
        <v>85.74</v>
      </c>
    </row>
    <row r="477" spans="1:10" ht="22.5">
      <c r="A477" s="11"/>
      <c r="B477" s="16"/>
      <c r="C477" s="169" t="s">
        <v>450</v>
      </c>
      <c r="D477" s="187" t="s">
        <v>451</v>
      </c>
      <c r="E477" s="17" t="s">
        <v>17</v>
      </c>
      <c r="F477" s="16">
        <v>5</v>
      </c>
      <c r="G477" s="16" t="s">
        <v>19</v>
      </c>
      <c r="H477" s="23">
        <v>6</v>
      </c>
      <c r="I477" s="28">
        <v>14.29</v>
      </c>
      <c r="J477" s="28">
        <f t="shared" si="11"/>
        <v>85.74</v>
      </c>
    </row>
    <row r="478" spans="1:10">
      <c r="A478" s="11"/>
      <c r="B478" s="16"/>
      <c r="C478" s="17"/>
      <c r="D478" s="17"/>
      <c r="E478" s="17"/>
      <c r="F478" s="16"/>
      <c r="G478" s="16"/>
      <c r="H478" s="23"/>
      <c r="I478" s="28"/>
      <c r="J478" s="28"/>
    </row>
    <row r="479" spans="1:10">
      <c r="A479" s="11"/>
      <c r="B479" s="16"/>
      <c r="C479" s="17"/>
      <c r="D479" s="17"/>
      <c r="E479" s="17"/>
      <c r="F479" s="16"/>
      <c r="G479" s="16"/>
      <c r="H479" s="23"/>
      <c r="I479" s="28"/>
      <c r="J479" s="28">
        <f t="shared" si="11"/>
        <v>0</v>
      </c>
    </row>
    <row r="480" spans="1:10" ht="24.95" customHeight="1">
      <c r="A480" s="45" t="s">
        <v>71</v>
      </c>
      <c r="B480" s="10"/>
      <c r="C480" s="9" t="s">
        <v>203</v>
      </c>
      <c r="D480" s="10"/>
      <c r="E480" s="10"/>
      <c r="F480" s="10"/>
      <c r="G480" s="10"/>
      <c r="H480" s="23">
        <v>0</v>
      </c>
      <c r="I480" s="28"/>
      <c r="J480" s="39">
        <f>SUM(J481:J483)</f>
        <v>800.1</v>
      </c>
    </row>
    <row r="481" spans="1:10" s="2" customFormat="1" ht="22.5">
      <c r="A481" s="11"/>
      <c r="B481" s="12"/>
      <c r="C481" s="335" t="s">
        <v>452</v>
      </c>
      <c r="D481" s="169" t="s">
        <v>453</v>
      </c>
      <c r="E481" s="14" t="s">
        <v>17</v>
      </c>
      <c r="F481" s="15" t="s">
        <v>39</v>
      </c>
      <c r="G481" s="15" t="s">
        <v>371</v>
      </c>
      <c r="H481" s="24">
        <v>70</v>
      </c>
      <c r="I481" s="28">
        <v>11.43</v>
      </c>
      <c r="J481" s="28">
        <f t="shared" si="11"/>
        <v>800.1</v>
      </c>
    </row>
    <row r="482" spans="1:10" s="2" customFormat="1">
      <c r="A482" s="11"/>
      <c r="B482" s="12"/>
      <c r="C482" s="13"/>
      <c r="D482" s="14"/>
      <c r="E482" s="14"/>
      <c r="F482" s="15"/>
      <c r="G482" s="15"/>
      <c r="H482" s="24"/>
      <c r="I482" s="28"/>
      <c r="J482" s="28">
        <f t="shared" si="11"/>
        <v>0</v>
      </c>
    </row>
    <row r="483" spans="1:10" s="2" customFormat="1">
      <c r="A483" s="11"/>
      <c r="B483" s="12"/>
      <c r="C483" s="13"/>
      <c r="D483" s="14"/>
      <c r="E483" s="14"/>
      <c r="F483" s="15"/>
      <c r="G483" s="15"/>
      <c r="H483" s="24"/>
      <c r="I483" s="28"/>
      <c r="J483" s="28">
        <f t="shared" si="11"/>
        <v>0</v>
      </c>
    </row>
    <row r="484" spans="1:10" ht="24.95" customHeight="1">
      <c r="A484" s="45" t="s">
        <v>73</v>
      </c>
      <c r="B484" s="10"/>
      <c r="C484" s="9" t="s">
        <v>207</v>
      </c>
      <c r="D484" s="10"/>
      <c r="E484" s="10"/>
      <c r="F484" s="10"/>
      <c r="G484" s="10"/>
      <c r="H484" s="23">
        <v>0</v>
      </c>
      <c r="I484" s="28"/>
      <c r="J484" s="39">
        <f>SUM(J485:J487)</f>
        <v>0</v>
      </c>
    </row>
    <row r="485" spans="1:10">
      <c r="A485" s="11"/>
      <c r="B485" s="16"/>
      <c r="C485" s="17"/>
      <c r="D485" s="17"/>
      <c r="E485" s="17"/>
      <c r="F485" s="16"/>
      <c r="G485" s="16"/>
      <c r="H485" s="23"/>
      <c r="I485" s="28"/>
      <c r="J485" s="28">
        <f t="shared" si="11"/>
        <v>0</v>
      </c>
    </row>
    <row r="486" spans="1:10">
      <c r="A486" s="11"/>
      <c r="B486" s="16"/>
      <c r="C486" s="17"/>
      <c r="D486" s="17"/>
      <c r="E486" s="17"/>
      <c r="F486" s="16"/>
      <c r="G486" s="16"/>
      <c r="H486" s="23"/>
      <c r="I486" s="28"/>
      <c r="J486" s="28">
        <f t="shared" si="11"/>
        <v>0</v>
      </c>
    </row>
    <row r="487" spans="1:10">
      <c r="A487" s="11"/>
      <c r="B487" s="16"/>
      <c r="C487" s="17"/>
      <c r="D487" s="17"/>
      <c r="E487" s="17"/>
      <c r="F487" s="16"/>
      <c r="G487" s="16"/>
      <c r="H487" s="23"/>
      <c r="I487" s="28"/>
      <c r="J487" s="28">
        <f t="shared" si="11"/>
        <v>0</v>
      </c>
    </row>
    <row r="488" spans="1:10" ht="24.95" customHeight="1">
      <c r="A488" s="45" t="s">
        <v>75</v>
      </c>
      <c r="B488" s="10"/>
      <c r="C488" s="9" t="s">
        <v>212</v>
      </c>
      <c r="D488" s="10"/>
      <c r="E488" s="10"/>
      <c r="F488" s="10"/>
      <c r="G488" s="10"/>
      <c r="H488" s="23">
        <v>0</v>
      </c>
      <c r="I488" s="28"/>
      <c r="J488" s="39">
        <f>SUM(J489:J491)</f>
        <v>857.25</v>
      </c>
    </row>
    <row r="489" spans="1:10" s="2" customFormat="1" ht="22.5">
      <c r="A489" s="11"/>
      <c r="B489" s="12"/>
      <c r="C489" s="169" t="s">
        <v>454</v>
      </c>
      <c r="D489" s="169" t="s">
        <v>214</v>
      </c>
      <c r="E489" s="14" t="s">
        <v>17</v>
      </c>
      <c r="F489" s="15" t="s">
        <v>39</v>
      </c>
      <c r="G489" s="15" t="s">
        <v>371</v>
      </c>
      <c r="H489" s="24">
        <v>75</v>
      </c>
      <c r="I489" s="28">
        <v>11.43</v>
      </c>
      <c r="J489" s="28">
        <f t="shared" si="11"/>
        <v>857.25</v>
      </c>
    </row>
    <row r="490" spans="1:10" s="2" customFormat="1">
      <c r="A490" s="11"/>
      <c r="B490" s="12"/>
      <c r="C490" s="13"/>
      <c r="D490" s="14"/>
      <c r="E490" s="14"/>
      <c r="F490" s="15"/>
      <c r="G490" s="15"/>
      <c r="H490" s="24"/>
      <c r="I490" s="28"/>
      <c r="J490" s="28">
        <f t="shared" si="11"/>
        <v>0</v>
      </c>
    </row>
    <row r="491" spans="1:10" s="2" customFormat="1">
      <c r="A491" s="11"/>
      <c r="B491" s="12"/>
      <c r="C491" s="13"/>
      <c r="D491" s="14"/>
      <c r="E491" s="14"/>
      <c r="F491" s="15"/>
      <c r="G491" s="15"/>
      <c r="H491" s="24"/>
      <c r="I491" s="28"/>
      <c r="J491" s="28">
        <f t="shared" si="11"/>
        <v>0</v>
      </c>
    </row>
    <row r="492" spans="1:10" ht="24.95" customHeight="1">
      <c r="A492" s="45" t="s">
        <v>77</v>
      </c>
      <c r="B492" s="10"/>
      <c r="C492" s="9" t="s">
        <v>219</v>
      </c>
      <c r="D492" s="10"/>
      <c r="E492" s="10"/>
      <c r="F492" s="10"/>
      <c r="G492" s="10"/>
      <c r="H492" s="23">
        <v>0</v>
      </c>
      <c r="I492" s="28"/>
      <c r="J492" s="39">
        <f>SUM(J493:J495)</f>
        <v>0</v>
      </c>
    </row>
    <row r="493" spans="1:10">
      <c r="A493" s="11"/>
      <c r="B493" s="16"/>
      <c r="C493" s="17"/>
      <c r="D493" s="17"/>
      <c r="E493" s="17"/>
      <c r="F493" s="16"/>
      <c r="G493" s="16"/>
      <c r="H493" s="23"/>
      <c r="I493" s="28"/>
      <c r="J493" s="28">
        <f t="shared" ref="J493:J523" si="12">H493*I493</f>
        <v>0</v>
      </c>
    </row>
    <row r="494" spans="1:10">
      <c r="A494" s="11"/>
      <c r="B494" s="16"/>
      <c r="C494" s="17"/>
      <c r="D494" s="17"/>
      <c r="E494" s="17"/>
      <c r="F494" s="16"/>
      <c r="G494" s="16"/>
      <c r="H494" s="23"/>
      <c r="I494" s="28"/>
      <c r="J494" s="28"/>
    </row>
    <row r="495" spans="1:10">
      <c r="A495" s="349"/>
      <c r="B495" s="16"/>
      <c r="C495" s="17"/>
      <c r="D495" s="17"/>
      <c r="E495" s="342"/>
      <c r="F495" s="16"/>
      <c r="G495" s="16"/>
      <c r="H495" s="23"/>
      <c r="I495" s="28"/>
      <c r="J495" s="28">
        <f t="shared" si="12"/>
        <v>0</v>
      </c>
    </row>
    <row r="496" spans="1:10" ht="24.95" customHeight="1">
      <c r="A496" s="346" t="s">
        <v>79</v>
      </c>
      <c r="B496" s="341"/>
      <c r="C496" s="197" t="s">
        <v>220</v>
      </c>
      <c r="D496" s="340"/>
      <c r="E496" s="343"/>
      <c r="F496" s="341"/>
      <c r="G496" s="196"/>
      <c r="H496" s="23">
        <v>0</v>
      </c>
      <c r="I496" s="28"/>
      <c r="J496" s="39">
        <f>SUM(J497:J499)</f>
        <v>1251.48</v>
      </c>
    </row>
    <row r="497" spans="1:10" s="2" customFormat="1" ht="22.5">
      <c r="A497" s="347"/>
      <c r="B497" s="348"/>
      <c r="C497" s="351" t="s">
        <v>455</v>
      </c>
      <c r="D497" s="352" t="s">
        <v>456</v>
      </c>
      <c r="E497" s="298" t="s">
        <v>17</v>
      </c>
      <c r="F497" s="353" t="s">
        <v>39</v>
      </c>
      <c r="G497" s="224" t="s">
        <v>371</v>
      </c>
      <c r="H497" s="339">
        <v>71</v>
      </c>
      <c r="I497" s="28">
        <v>11.43</v>
      </c>
      <c r="J497" s="28">
        <f t="shared" si="12"/>
        <v>811.53</v>
      </c>
    </row>
    <row r="498" spans="1:10" s="2" customFormat="1" ht="24">
      <c r="A498" s="350"/>
      <c r="B498" s="345"/>
      <c r="C498" s="354" t="s">
        <v>457</v>
      </c>
      <c r="D498" s="355" t="s">
        <v>458</v>
      </c>
      <c r="E498" s="356" t="s">
        <v>459</v>
      </c>
      <c r="F498" s="357" t="s">
        <v>39</v>
      </c>
      <c r="G498" s="144" t="s">
        <v>371</v>
      </c>
      <c r="H498" s="339">
        <v>21</v>
      </c>
      <c r="I498" s="28">
        <v>20.95</v>
      </c>
      <c r="J498" s="28">
        <f t="shared" si="12"/>
        <v>439.95</v>
      </c>
    </row>
    <row r="499" spans="1:10" s="2" customFormat="1">
      <c r="A499" s="189"/>
      <c r="B499" s="190"/>
      <c r="C499" s="191"/>
      <c r="D499" s="192"/>
      <c r="E499" s="192"/>
      <c r="F499" s="149"/>
      <c r="G499" s="149"/>
      <c r="H499" s="24"/>
      <c r="I499" s="28"/>
      <c r="J499" s="28">
        <f t="shared" si="12"/>
        <v>0</v>
      </c>
    </row>
    <row r="500" spans="1:10" ht="24.95" customHeight="1">
      <c r="A500" s="45" t="s">
        <v>81</v>
      </c>
      <c r="B500" s="10"/>
      <c r="C500" s="9" t="s">
        <v>227</v>
      </c>
      <c r="D500" s="10"/>
      <c r="E500" s="10"/>
      <c r="F500" s="10"/>
      <c r="G500" s="10"/>
      <c r="H500" s="23">
        <v>0</v>
      </c>
      <c r="I500" s="28"/>
      <c r="J500" s="39">
        <f>SUM(J503)</f>
        <v>0</v>
      </c>
    </row>
    <row r="501" spans="1:10" ht="10.15" customHeight="1">
      <c r="A501" s="45"/>
      <c r="B501" s="10"/>
      <c r="C501" s="9"/>
      <c r="D501" s="10"/>
      <c r="E501" s="10"/>
      <c r="F501" s="10"/>
      <c r="G501" s="10"/>
      <c r="H501" s="23"/>
      <c r="I501" s="28"/>
      <c r="J501" s="39"/>
    </row>
    <row r="502" spans="1:10" ht="10.9" customHeight="1">
      <c r="A502" s="45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s="2" customFormat="1">
      <c r="A503" s="11"/>
      <c r="B503" s="12"/>
      <c r="C503" s="13"/>
      <c r="D503" s="14"/>
      <c r="E503" s="14"/>
      <c r="F503" s="15"/>
      <c r="G503" s="15"/>
      <c r="H503" s="24"/>
      <c r="I503" s="28"/>
      <c r="J503" s="28">
        <f t="shared" si="12"/>
        <v>0</v>
      </c>
    </row>
    <row r="504" spans="1:10" ht="24.95" customHeight="1">
      <c r="A504" s="45" t="s">
        <v>83</v>
      </c>
      <c r="B504" s="10"/>
      <c r="C504" s="9" t="s">
        <v>58</v>
      </c>
      <c r="D504" s="10"/>
      <c r="E504" s="10"/>
      <c r="F504" s="10"/>
      <c r="G504" s="10"/>
      <c r="H504" s="23">
        <v>0</v>
      </c>
      <c r="I504" s="28"/>
      <c r="J504" s="39">
        <f>SUM(J507)</f>
        <v>0</v>
      </c>
    </row>
    <row r="505" spans="1:10" ht="10.9" customHeight="1">
      <c r="A505" s="9"/>
      <c r="B505" s="10"/>
      <c r="C505" s="9"/>
      <c r="D505" s="10"/>
      <c r="E505" s="10"/>
      <c r="F505" s="10"/>
      <c r="G505" s="10"/>
      <c r="H505" s="23"/>
      <c r="I505" s="28"/>
      <c r="J505" s="39"/>
    </row>
    <row r="506" spans="1:10" ht="10.9" customHeight="1">
      <c r="A506" s="9"/>
      <c r="B506" s="10"/>
      <c r="C506" s="9"/>
      <c r="D506" s="10"/>
      <c r="E506" s="10"/>
      <c r="F506" s="10"/>
      <c r="G506" s="10"/>
      <c r="H506" s="23"/>
      <c r="I506" s="28"/>
      <c r="J506" s="39"/>
    </row>
    <row r="507" spans="1:10" s="2" customFormat="1">
      <c r="A507" s="11"/>
      <c r="B507" s="12"/>
      <c r="C507" s="13"/>
      <c r="D507" s="14"/>
      <c r="E507" s="14"/>
      <c r="F507" s="15"/>
      <c r="G507" s="15"/>
      <c r="H507" s="24"/>
      <c r="I507" s="28"/>
      <c r="J507" s="28">
        <f t="shared" si="12"/>
        <v>0</v>
      </c>
    </row>
    <row r="508" spans="1:10" ht="24.95" customHeight="1">
      <c r="A508" s="45" t="s">
        <v>85</v>
      </c>
      <c r="B508" s="10"/>
      <c r="C508" s="9" t="s">
        <v>60</v>
      </c>
      <c r="D508" s="10"/>
      <c r="E508" s="10"/>
      <c r="F508" s="10"/>
      <c r="G508" s="10"/>
      <c r="H508" s="23">
        <v>0</v>
      </c>
      <c r="I508" s="28"/>
      <c r="J508" s="39">
        <f>SUM(J511)</f>
        <v>0</v>
      </c>
    </row>
    <row r="509" spans="1:10" ht="10.9" customHeight="1">
      <c r="A509" s="45"/>
      <c r="B509" s="10"/>
      <c r="C509" s="9"/>
      <c r="D509" s="10"/>
      <c r="E509" s="10"/>
      <c r="F509" s="10"/>
      <c r="G509" s="10"/>
      <c r="H509" s="23"/>
      <c r="I509" s="28"/>
      <c r="J509" s="39"/>
    </row>
    <row r="510" spans="1:10" ht="12.6" customHeight="1">
      <c r="A510" s="45"/>
      <c r="B510" s="10"/>
      <c r="C510" s="9"/>
      <c r="D510" s="10"/>
      <c r="E510" s="10"/>
      <c r="F510" s="10"/>
      <c r="G510" s="10"/>
      <c r="H510" s="23"/>
      <c r="I510" s="28"/>
      <c r="J510" s="39"/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ht="24.95" customHeight="1">
      <c r="A512" s="45" t="s">
        <v>126</v>
      </c>
      <c r="B512" s="10"/>
      <c r="C512" s="9" t="s">
        <v>60</v>
      </c>
      <c r="D512" s="10"/>
      <c r="E512" s="10"/>
      <c r="F512" s="10"/>
      <c r="G512" s="10"/>
      <c r="H512" s="23">
        <v>0</v>
      </c>
      <c r="I512" s="28"/>
      <c r="J512" s="39">
        <f>SUM(J513:J515)</f>
        <v>1799.55</v>
      </c>
    </row>
    <row r="513" spans="1:10" s="2" customFormat="1">
      <c r="A513" s="11"/>
      <c r="B513" s="12"/>
      <c r="C513" s="187" t="s">
        <v>460</v>
      </c>
      <c r="D513" s="14"/>
      <c r="E513" s="14" t="s">
        <v>390</v>
      </c>
      <c r="F513" s="15" t="s">
        <v>461</v>
      </c>
      <c r="G513" s="15" t="s">
        <v>371</v>
      </c>
      <c r="H513" s="24">
        <v>135</v>
      </c>
      <c r="I513" s="28">
        <v>13.33</v>
      </c>
      <c r="J513" s="28">
        <f t="shared" si="12"/>
        <v>1799.55</v>
      </c>
    </row>
    <row r="514" spans="1:10" s="2" customFormat="1">
      <c r="A514" s="11"/>
      <c r="B514" s="12"/>
      <c r="C514" s="13"/>
      <c r="D514" s="14"/>
      <c r="E514" s="14"/>
      <c r="F514" s="15"/>
      <c r="G514" s="15"/>
      <c r="H514" s="24"/>
      <c r="I514" s="28"/>
      <c r="J514" s="28">
        <f t="shared" si="12"/>
        <v>0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ht="24.95" customHeight="1">
      <c r="A516" s="45" t="s">
        <v>127</v>
      </c>
      <c r="B516" s="10"/>
      <c r="C516" s="9" t="s">
        <v>230</v>
      </c>
      <c r="D516" s="10"/>
      <c r="E516" s="10"/>
      <c r="F516" s="10"/>
      <c r="G516" s="10"/>
      <c r="H516" s="23">
        <v>0</v>
      </c>
      <c r="I516" s="28"/>
      <c r="J516" s="39">
        <f>SUM(J517:J519)</f>
        <v>2000.2500000000002</v>
      </c>
    </row>
    <row r="517" spans="1:10" s="2" customFormat="1" ht="22.5">
      <c r="A517" s="11"/>
      <c r="B517" s="12"/>
      <c r="C517" s="169" t="s">
        <v>462</v>
      </c>
      <c r="D517" s="169" t="s">
        <v>463</v>
      </c>
      <c r="E517" s="14" t="s">
        <v>233</v>
      </c>
      <c r="F517" s="15" t="s">
        <v>39</v>
      </c>
      <c r="G517" s="15" t="s">
        <v>19</v>
      </c>
      <c r="H517" s="24">
        <v>75</v>
      </c>
      <c r="I517" s="28">
        <v>26.67</v>
      </c>
      <c r="J517" s="28">
        <f t="shared" si="12"/>
        <v>2000.2500000000002</v>
      </c>
    </row>
    <row r="518" spans="1:10" s="2" customFormat="1">
      <c r="A518" s="11"/>
      <c r="B518" s="12"/>
      <c r="C518" s="13"/>
      <c r="D518" s="14"/>
      <c r="E518" s="14"/>
      <c r="F518" s="15"/>
      <c r="G518" s="15"/>
      <c r="H518" s="24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ht="24.95" customHeight="1">
      <c r="A520" s="45" t="s">
        <v>128</v>
      </c>
      <c r="B520" s="10"/>
      <c r="C520" s="9" t="s">
        <v>235</v>
      </c>
      <c r="D520" s="10"/>
      <c r="E520" s="10"/>
      <c r="F520" s="10"/>
      <c r="G520" s="10"/>
      <c r="H520" s="23">
        <v>0</v>
      </c>
      <c r="I520" s="28"/>
      <c r="J520" s="39">
        <f>SUM(J521:J523)</f>
        <v>0</v>
      </c>
    </row>
    <row r="521" spans="1:10">
      <c r="A521" s="11"/>
      <c r="B521" s="16"/>
      <c r="C521" s="17"/>
      <c r="D521" s="17"/>
      <c r="E521" s="17"/>
      <c r="F521" s="16"/>
      <c r="G521" s="16"/>
      <c r="H521" s="23"/>
      <c r="I521" s="28"/>
      <c r="J521" s="28">
        <f t="shared" si="12"/>
        <v>0</v>
      </c>
    </row>
    <row r="522" spans="1:10" s="2" customFormat="1">
      <c r="A522" s="11"/>
      <c r="B522" s="12"/>
      <c r="C522" s="13"/>
      <c r="D522" s="14"/>
      <c r="E522" s="14"/>
      <c r="F522" s="15"/>
      <c r="G522" s="15"/>
      <c r="H522" s="24"/>
      <c r="I522" s="28"/>
      <c r="J522" s="28">
        <f t="shared" si="12"/>
        <v>0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2"/>
        <v>0</v>
      </c>
    </row>
    <row r="524" spans="1:10" ht="24.95" customHeight="1">
      <c r="A524" s="45" t="s">
        <v>146</v>
      </c>
      <c r="B524" s="10"/>
      <c r="C524" s="9" t="s">
        <v>87</v>
      </c>
      <c r="D524" s="10"/>
      <c r="E524" s="10"/>
      <c r="F524" s="10"/>
      <c r="G524" s="10"/>
      <c r="H524" s="23">
        <v>0</v>
      </c>
      <c r="I524" s="28"/>
      <c r="J524" s="39">
        <f>SUM(J525:J527)</f>
        <v>0</v>
      </c>
    </row>
    <row r="525" spans="1:10" s="2" customFormat="1">
      <c r="A525" s="11"/>
      <c r="B525" s="12"/>
      <c r="C525" s="13"/>
      <c r="D525" s="14"/>
      <c r="E525" s="14"/>
      <c r="F525" s="15"/>
      <c r="G525" s="15"/>
      <c r="H525" s="24"/>
      <c r="I525" s="28"/>
      <c r="J525" s="28">
        <f t="shared" ref="J525:J559" si="13">H525*I525</f>
        <v>0</v>
      </c>
    </row>
    <row r="526" spans="1:10" s="2" customFormat="1">
      <c r="A526" s="11"/>
      <c r="B526" s="12"/>
      <c r="C526" s="13"/>
      <c r="D526" s="14"/>
      <c r="E526" s="14"/>
      <c r="F526" s="15"/>
      <c r="G526" s="15"/>
      <c r="H526" s="24"/>
      <c r="I526" s="28"/>
      <c r="J526" s="28">
        <f t="shared" si="13"/>
        <v>0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>
        <f t="shared" si="13"/>
        <v>0</v>
      </c>
    </row>
    <row r="528" spans="1:10" ht="24.95" customHeight="1">
      <c r="A528" s="45" t="s">
        <v>175</v>
      </c>
      <c r="B528" s="10"/>
      <c r="C528" s="9" t="s">
        <v>65</v>
      </c>
      <c r="D528" s="10"/>
      <c r="E528" s="10"/>
      <c r="F528" s="10"/>
      <c r="G528" s="10"/>
      <c r="H528" s="23">
        <v>0</v>
      </c>
      <c r="I528" s="28"/>
      <c r="J528" s="39">
        <f>SUM(J529:J531)</f>
        <v>381.8</v>
      </c>
    </row>
    <row r="529" spans="1:10" s="2" customFormat="1" ht="22.5">
      <c r="A529" s="11"/>
      <c r="B529" s="12"/>
      <c r="C529" s="169" t="s">
        <v>464</v>
      </c>
      <c r="D529" s="241" t="s">
        <v>239</v>
      </c>
      <c r="E529" s="14" t="s">
        <v>17</v>
      </c>
      <c r="F529" s="15" t="s">
        <v>39</v>
      </c>
      <c r="G529" s="15" t="s">
        <v>427</v>
      </c>
      <c r="H529" s="24">
        <v>46</v>
      </c>
      <c r="I529" s="28">
        <v>8.3000000000000007</v>
      </c>
      <c r="J529" s="28">
        <f t="shared" si="13"/>
        <v>381.8</v>
      </c>
    </row>
    <row r="530" spans="1:10" s="2" customFormat="1">
      <c r="A530" s="11"/>
      <c r="B530" s="12"/>
      <c r="C530" s="13"/>
      <c r="D530" s="14"/>
      <c r="E530" s="14"/>
      <c r="F530" s="15"/>
      <c r="G530" s="15"/>
      <c r="H530" s="24"/>
      <c r="I530" s="28"/>
      <c r="J530" s="28"/>
    </row>
    <row r="531" spans="1:10" s="2" customFormat="1">
      <c r="A531" s="11"/>
      <c r="B531" s="12"/>
      <c r="C531" s="13"/>
      <c r="D531" s="14"/>
      <c r="E531" s="14"/>
      <c r="F531" s="15"/>
      <c r="G531" s="15"/>
      <c r="H531" s="24"/>
      <c r="I531" s="28"/>
      <c r="J531" s="28">
        <f t="shared" si="13"/>
        <v>0</v>
      </c>
    </row>
    <row r="532" spans="1:10" ht="24.95" customHeight="1">
      <c r="A532" s="45" t="s">
        <v>176</v>
      </c>
      <c r="B532" s="10"/>
      <c r="C532" s="9" t="s">
        <v>70</v>
      </c>
      <c r="D532" s="10"/>
      <c r="E532" s="10"/>
      <c r="F532" s="10"/>
      <c r="G532" s="10"/>
      <c r="H532" s="23">
        <v>0</v>
      </c>
      <c r="I532" s="28"/>
      <c r="J532" s="39">
        <f>SUM(J533:J535)</f>
        <v>0</v>
      </c>
    </row>
    <row r="533" spans="1:10">
      <c r="A533" s="11"/>
      <c r="B533" s="16"/>
      <c r="C533" s="17"/>
      <c r="D533" s="17"/>
      <c r="E533" s="17"/>
      <c r="F533" s="16"/>
      <c r="G533" s="16"/>
      <c r="H533" s="23"/>
      <c r="I533" s="28"/>
      <c r="J533" s="28">
        <f t="shared" si="13"/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 s="2" customFormat="1">
      <c r="A535" s="11"/>
      <c r="B535" s="12"/>
      <c r="C535" s="13"/>
      <c r="D535" s="14"/>
      <c r="E535" s="14"/>
      <c r="F535" s="15"/>
      <c r="G535" s="15"/>
      <c r="H535" s="24"/>
      <c r="I535" s="28"/>
      <c r="J535" s="28">
        <f t="shared" si="13"/>
        <v>0</v>
      </c>
    </row>
    <row r="536" spans="1:10" ht="24.95" customHeight="1">
      <c r="A536" s="45" t="s">
        <v>177</v>
      </c>
      <c r="B536" s="10"/>
      <c r="C536" s="9" t="s">
        <v>72</v>
      </c>
      <c r="D536" s="10"/>
      <c r="E536" s="10"/>
      <c r="F536" s="10"/>
      <c r="G536" s="10"/>
      <c r="H536" s="23">
        <v>0</v>
      </c>
      <c r="I536" s="28"/>
      <c r="J536" s="39">
        <f>SUM(J537:J539)</f>
        <v>0</v>
      </c>
    </row>
    <row r="537" spans="1:10">
      <c r="A537" s="11"/>
      <c r="B537" s="16"/>
      <c r="C537" s="17"/>
      <c r="D537" s="17"/>
      <c r="E537" s="17"/>
      <c r="F537" s="16"/>
      <c r="G537" s="16"/>
      <c r="H537" s="23"/>
      <c r="I537" s="28"/>
      <c r="J537" s="28">
        <f t="shared" si="13"/>
        <v>0</v>
      </c>
    </row>
    <row r="538" spans="1:10">
      <c r="A538" s="11"/>
      <c r="B538" s="16"/>
      <c r="C538" s="17"/>
      <c r="D538" s="17"/>
      <c r="E538" s="17"/>
      <c r="F538" s="16"/>
      <c r="G538" s="16"/>
      <c r="H538" s="23"/>
      <c r="I538" s="28"/>
      <c r="J538" s="28">
        <f t="shared" si="13"/>
        <v>0</v>
      </c>
    </row>
    <row r="539" spans="1:10" s="2" customFormat="1">
      <c r="A539" s="11"/>
      <c r="B539" s="12"/>
      <c r="C539" s="14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ht="24.95" customHeight="1">
      <c r="A540" s="45" t="s">
        <v>240</v>
      </c>
      <c r="B540" s="10"/>
      <c r="C540" s="9" t="s">
        <v>74</v>
      </c>
      <c r="D540" s="10"/>
      <c r="E540" s="10"/>
      <c r="F540" s="10"/>
      <c r="G540" s="10"/>
      <c r="H540" s="23">
        <v>0</v>
      </c>
      <c r="I540" s="28"/>
      <c r="J540" s="39">
        <f>SUM(J541:J543)</f>
        <v>0</v>
      </c>
    </row>
    <row r="541" spans="1:10" s="2" customFormat="1">
      <c r="A541" s="11"/>
      <c r="B541" s="12"/>
      <c r="C541" s="13"/>
      <c r="D541" s="14"/>
      <c r="E541" s="14"/>
      <c r="F541" s="15"/>
      <c r="G541" s="15"/>
      <c r="H541" s="24"/>
      <c r="I541" s="28"/>
      <c r="J541" s="28">
        <f t="shared" si="13"/>
        <v>0</v>
      </c>
    </row>
    <row r="542" spans="1:10" s="2" customFormat="1" ht="10.9" customHeight="1">
      <c r="A542" s="11"/>
      <c r="B542" s="12"/>
      <c r="C542" s="13"/>
      <c r="D542" s="14"/>
      <c r="E542" s="14"/>
      <c r="F542" s="15"/>
      <c r="G542" s="15"/>
      <c r="H542" s="24"/>
      <c r="I542" s="28"/>
      <c r="J542" s="28">
        <f t="shared" si="13"/>
        <v>0</v>
      </c>
    </row>
    <row r="543" spans="1:10" s="2" customFormat="1" ht="9.6" customHeight="1">
      <c r="A543" s="11"/>
      <c r="B543" s="12"/>
      <c r="C543" s="13"/>
      <c r="D543" s="14"/>
      <c r="E543" s="14"/>
      <c r="F543" s="15"/>
      <c r="G543" s="15"/>
      <c r="H543" s="24"/>
      <c r="I543" s="28"/>
      <c r="J543" s="28">
        <f t="shared" si="13"/>
        <v>0</v>
      </c>
    </row>
    <row r="544" spans="1:10" ht="24.95" customHeight="1">
      <c r="A544" s="45" t="s">
        <v>241</v>
      </c>
      <c r="B544" s="10"/>
      <c r="C544" s="9" t="s">
        <v>76</v>
      </c>
      <c r="D544" s="10"/>
      <c r="E544" s="10"/>
      <c r="F544" s="10"/>
      <c r="G544" s="10"/>
      <c r="H544" s="23">
        <v>0</v>
      </c>
      <c r="I544" s="28"/>
      <c r="J544" s="39">
        <f>SUM(J545:J547)</f>
        <v>0</v>
      </c>
    </row>
    <row r="545" spans="1:10">
      <c r="A545" s="11"/>
      <c r="B545" s="16"/>
      <c r="C545" s="17"/>
      <c r="D545" s="17"/>
      <c r="E545" s="17"/>
      <c r="F545" s="16"/>
      <c r="G545" s="16"/>
      <c r="H545" s="23"/>
      <c r="I545" s="28"/>
      <c r="J545" s="28">
        <f t="shared" si="13"/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/>
    </row>
    <row r="547" spans="1:10">
      <c r="A547" s="11"/>
      <c r="B547" s="16"/>
      <c r="C547" s="17"/>
      <c r="D547" s="17"/>
      <c r="E547" s="17"/>
      <c r="F547" s="16"/>
      <c r="G547" s="16"/>
      <c r="H547" s="23"/>
      <c r="I547" s="28"/>
      <c r="J547" s="28">
        <f t="shared" si="13"/>
        <v>0</v>
      </c>
    </row>
    <row r="548" spans="1:10" ht="24.95" customHeight="1">
      <c r="A548" s="45" t="s">
        <v>242</v>
      </c>
      <c r="B548" s="10"/>
      <c r="C548" s="9" t="s">
        <v>78</v>
      </c>
      <c r="D548" s="10"/>
      <c r="E548" s="10"/>
      <c r="F548" s="10"/>
      <c r="G548" s="10"/>
      <c r="H548" s="23">
        <v>0</v>
      </c>
      <c r="I548" s="28"/>
      <c r="J548" s="39">
        <f>SUM(J549:J551)</f>
        <v>0</v>
      </c>
    </row>
    <row r="549" spans="1:10">
      <c r="A549" s="11"/>
      <c r="B549" s="16"/>
      <c r="C549" s="17"/>
      <c r="D549" s="17"/>
      <c r="E549" s="17"/>
      <c r="F549" s="16"/>
      <c r="G549" s="16"/>
      <c r="H549" s="23"/>
      <c r="I549" s="28"/>
      <c r="J549" s="28">
        <f t="shared" si="13"/>
        <v>0</v>
      </c>
    </row>
    <row r="550" spans="1:10" s="2" customFormat="1">
      <c r="A550" s="11"/>
      <c r="B550" s="12"/>
      <c r="C550" s="14"/>
      <c r="D550" s="14"/>
      <c r="E550" s="14"/>
      <c r="F550" s="15"/>
      <c r="G550" s="15"/>
      <c r="H550" s="24"/>
      <c r="I550" s="28"/>
      <c r="J550" s="28">
        <f t="shared" si="13"/>
        <v>0</v>
      </c>
    </row>
    <row r="551" spans="1:10" s="2" customFormat="1">
      <c r="A551" s="11"/>
      <c r="B551" s="12"/>
      <c r="C551" s="14"/>
      <c r="D551" s="14"/>
      <c r="E551" s="14"/>
      <c r="F551" s="15"/>
      <c r="G551" s="15"/>
      <c r="H551" s="24"/>
      <c r="I551" s="28"/>
      <c r="J551" s="28">
        <f t="shared" si="13"/>
        <v>0</v>
      </c>
    </row>
    <row r="552" spans="1:10" ht="24.95" customHeight="1">
      <c r="A552" s="45" t="s">
        <v>243</v>
      </c>
      <c r="B552" s="10"/>
      <c r="C552" s="9" t="s">
        <v>80</v>
      </c>
      <c r="D552" s="10"/>
      <c r="E552" s="10"/>
      <c r="F552" s="10"/>
      <c r="G552" s="10"/>
      <c r="H552" s="23">
        <v>0</v>
      </c>
      <c r="I552" s="28"/>
      <c r="J552" s="39">
        <f>SUM(J555)</f>
        <v>0</v>
      </c>
    </row>
    <row r="553" spans="1:10" ht="10.9" customHeight="1">
      <c r="A553" s="45"/>
      <c r="B553" s="10"/>
      <c r="C553" s="9"/>
      <c r="D553" s="10"/>
      <c r="E553" s="10"/>
      <c r="F553" s="10"/>
      <c r="G553" s="10"/>
      <c r="H553" s="23"/>
      <c r="I553" s="28"/>
      <c r="J553" s="39"/>
    </row>
    <row r="554" spans="1:10" ht="10.9" customHeight="1">
      <c r="A554" s="45"/>
      <c r="B554" s="10"/>
      <c r="C554" s="9"/>
      <c r="D554" s="10"/>
      <c r="E554" s="10"/>
      <c r="F554" s="10"/>
      <c r="G554" s="10"/>
      <c r="H554" s="23"/>
      <c r="I554" s="28"/>
      <c r="J554" s="39"/>
    </row>
    <row r="555" spans="1:10" ht="10.9" customHeight="1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 ht="24.95" customHeight="1">
      <c r="A556" s="45" t="s">
        <v>244</v>
      </c>
      <c r="B556" s="10"/>
      <c r="C556" s="9" t="s">
        <v>82</v>
      </c>
      <c r="D556" s="10"/>
      <c r="E556" s="10"/>
      <c r="F556" s="10"/>
      <c r="G556" s="10"/>
      <c r="H556" s="23">
        <v>0</v>
      </c>
      <c r="I556" s="28"/>
      <c r="J556" s="39">
        <f>SUM(J557:J559)</f>
        <v>0</v>
      </c>
    </row>
    <row r="557" spans="1:10">
      <c r="A557" s="11"/>
      <c r="B557" s="16"/>
      <c r="C557" s="17"/>
      <c r="D557" s="17"/>
      <c r="E557" s="17"/>
      <c r="F557" s="16"/>
      <c r="G557" s="16"/>
      <c r="H557" s="23"/>
      <c r="I557" s="28"/>
      <c r="J557" s="28">
        <f t="shared" si="13"/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si="13"/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3"/>
        <v>0</v>
      </c>
    </row>
    <row r="560" spans="1:10" ht="24.95" customHeight="1">
      <c r="A560" s="45" t="s">
        <v>245</v>
      </c>
      <c r="B560" s="10"/>
      <c r="C560" s="9" t="s">
        <v>84</v>
      </c>
      <c r="D560" s="10"/>
      <c r="E560" s="10"/>
      <c r="F560" s="10"/>
      <c r="G560" s="10"/>
      <c r="H560" s="23">
        <v>0</v>
      </c>
      <c r="I560" s="28"/>
      <c r="J560" s="39">
        <f>SUM(J561:J563)</f>
        <v>0</v>
      </c>
    </row>
    <row r="561" spans="1:10">
      <c r="A561" s="11"/>
      <c r="B561" s="16"/>
      <c r="C561" s="17"/>
      <c r="D561" s="17"/>
      <c r="E561" s="17"/>
      <c r="F561" s="16"/>
      <c r="G561" s="16"/>
      <c r="H561" s="23"/>
      <c r="I561" s="28"/>
      <c r="J561" s="28">
        <f t="shared" ref="J561:J581" si="14">H561*I561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ht="24.95" customHeight="1">
      <c r="A564" s="45" t="s">
        <v>246</v>
      </c>
      <c r="B564" s="10"/>
      <c r="C564" s="9" t="s">
        <v>86</v>
      </c>
      <c r="D564" s="10"/>
      <c r="E564" s="10"/>
      <c r="F564" s="10"/>
      <c r="G564" s="10"/>
      <c r="H564" s="23">
        <v>0</v>
      </c>
      <c r="I564" s="28"/>
      <c r="J564" s="28">
        <f>SUM(J565:J567)</f>
        <v>0</v>
      </c>
    </row>
    <row r="565" spans="1:10">
      <c r="A565" s="11"/>
      <c r="B565" s="16"/>
      <c r="C565" s="17"/>
      <c r="D565" s="17"/>
      <c r="E565" s="17"/>
      <c r="F565" s="16"/>
      <c r="G565" s="16"/>
      <c r="H565" s="23"/>
      <c r="I565" s="28"/>
      <c r="J565" s="28">
        <f t="shared" si="14"/>
        <v>0</v>
      </c>
    </row>
    <row r="566" spans="1:10">
      <c r="A566" s="11"/>
      <c r="B566" s="16"/>
      <c r="C566" s="17"/>
      <c r="D566" s="17"/>
      <c r="E566" s="17"/>
      <c r="F566" s="16"/>
      <c r="G566" s="16"/>
      <c r="H566" s="23"/>
      <c r="I566" s="28"/>
      <c r="J566" s="28">
        <f t="shared" si="14"/>
        <v>0</v>
      </c>
    </row>
    <row r="567" spans="1:10" s="2" customFormat="1">
      <c r="A567" s="11"/>
      <c r="B567" s="12"/>
      <c r="C567" s="13"/>
      <c r="D567" s="14"/>
      <c r="E567" s="14"/>
      <c r="F567" s="15"/>
      <c r="G567" s="15"/>
      <c r="H567" s="24"/>
      <c r="I567" s="28"/>
      <c r="J567" s="28">
        <f t="shared" si="14"/>
        <v>0</v>
      </c>
    </row>
    <row r="568" spans="1:10" s="2" customFormat="1" ht="15.75">
      <c r="A568" s="32" t="s">
        <v>91</v>
      </c>
      <c r="B568" s="33"/>
      <c r="C568" s="34"/>
      <c r="D568" s="35"/>
      <c r="E568" s="35"/>
      <c r="F568" s="36"/>
      <c r="G568" s="36"/>
      <c r="H568" s="37"/>
      <c r="I568" s="38"/>
      <c r="J568" s="28"/>
    </row>
    <row r="569" spans="1:10" ht="24.95" customHeight="1">
      <c r="A569" s="41" t="s">
        <v>247</v>
      </c>
      <c r="B569" s="40"/>
      <c r="C569" s="42"/>
      <c r="D569" s="42"/>
      <c r="E569" s="42"/>
      <c r="F569" s="42"/>
      <c r="G569" s="42"/>
      <c r="H569" s="43"/>
      <c r="I569" s="44"/>
      <c r="J569" s="28"/>
    </row>
    <row r="570" spans="1:10" ht="24.95" customHeight="1">
      <c r="A570" s="45" t="s">
        <v>13</v>
      </c>
      <c r="B570" s="10"/>
      <c r="C570" s="9" t="s">
        <v>93</v>
      </c>
      <c r="D570" s="10"/>
      <c r="E570" s="10"/>
      <c r="F570" s="10"/>
      <c r="G570" s="10"/>
      <c r="H570" s="23">
        <v>0</v>
      </c>
      <c r="I570" s="28"/>
      <c r="J570" s="28">
        <f>SUM(J571:J573)</f>
        <v>751.09999999999991</v>
      </c>
    </row>
    <row r="571" spans="1:10" s="2" customFormat="1" ht="22.5">
      <c r="A571" s="11"/>
      <c r="B571" s="12"/>
      <c r="C571" s="169" t="s">
        <v>465</v>
      </c>
      <c r="D571" s="169" t="s">
        <v>466</v>
      </c>
      <c r="E571" s="14" t="s">
        <v>17</v>
      </c>
      <c r="F571" s="15" t="s">
        <v>41</v>
      </c>
      <c r="G571" s="15" t="s">
        <v>19</v>
      </c>
      <c r="H571" s="24">
        <v>58</v>
      </c>
      <c r="I571" s="28">
        <v>12.95</v>
      </c>
      <c r="J571" s="28">
        <f t="shared" si="14"/>
        <v>751.09999999999991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4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ht="24.95" customHeight="1">
      <c r="A574" s="45" t="s">
        <v>94</v>
      </c>
      <c r="B574" s="10"/>
      <c r="C574" s="9" t="s">
        <v>95</v>
      </c>
      <c r="D574" s="10"/>
      <c r="E574" s="10"/>
      <c r="F574" s="10"/>
      <c r="G574" s="10"/>
      <c r="H574" s="23">
        <v>0</v>
      </c>
      <c r="I574" s="28"/>
      <c r="J574" s="28">
        <f>SUM(J575:J577)</f>
        <v>0</v>
      </c>
    </row>
    <row r="575" spans="1:10" s="2" customFormat="1">
      <c r="A575" s="11"/>
      <c r="B575" s="12"/>
      <c r="C575" s="13"/>
      <c r="D575" s="14"/>
      <c r="E575" s="14"/>
      <c r="F575" s="15"/>
      <c r="G575" s="15"/>
      <c r="H575" s="24"/>
      <c r="I575" s="28"/>
      <c r="J575" s="28">
        <f t="shared" si="14"/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ht="24.95" customHeight="1">
      <c r="A578" s="45" t="s">
        <v>96</v>
      </c>
      <c r="B578" s="10"/>
      <c r="C578" s="9" t="s">
        <v>97</v>
      </c>
      <c r="D578" s="10"/>
      <c r="E578" s="10"/>
      <c r="F578" s="10"/>
      <c r="G578" s="10"/>
      <c r="H578" s="23">
        <v>0</v>
      </c>
      <c r="I578" s="28"/>
      <c r="J578" s="28">
        <f>SUM(J579:J581)</f>
        <v>0</v>
      </c>
    </row>
    <row r="579" spans="1:10" s="2" customFormat="1">
      <c r="A579" s="11"/>
      <c r="B579" s="12"/>
      <c r="C579" s="13"/>
      <c r="D579" s="14"/>
      <c r="E579" s="14"/>
      <c r="F579" s="15"/>
      <c r="G579" s="15"/>
      <c r="H579" s="24"/>
      <c r="I579" s="28"/>
      <c r="J579" s="28">
        <f t="shared" si="14"/>
        <v>0</v>
      </c>
    </row>
    <row r="580" spans="1:10" s="2" customFormat="1">
      <c r="A580" s="11"/>
      <c r="B580" s="12"/>
      <c r="C580" s="13"/>
      <c r="D580" s="14"/>
      <c r="E580" s="14"/>
      <c r="F580" s="15"/>
      <c r="G580" s="15"/>
      <c r="H580" s="24"/>
      <c r="I580" s="28"/>
      <c r="J580" s="28">
        <f t="shared" si="14"/>
        <v>0</v>
      </c>
    </row>
    <row r="581" spans="1:10" s="2" customFormat="1">
      <c r="A581" s="11"/>
      <c r="B581" s="12"/>
      <c r="C581" s="13"/>
      <c r="D581" s="14"/>
      <c r="E581" s="14"/>
      <c r="F581" s="15"/>
      <c r="G581" s="15"/>
      <c r="H581" s="24"/>
      <c r="I581" s="28"/>
      <c r="J581" s="28">
        <f t="shared" si="14"/>
        <v>0</v>
      </c>
    </row>
    <row r="582" spans="1:10" ht="24.95" customHeight="1">
      <c r="A582" s="45" t="s">
        <v>104</v>
      </c>
      <c r="B582" s="10"/>
      <c r="C582" s="9" t="s">
        <v>28</v>
      </c>
      <c r="D582" s="10"/>
      <c r="E582" s="10"/>
      <c r="F582" s="10"/>
      <c r="G582" s="10"/>
      <c r="H582" s="23">
        <v>0</v>
      </c>
      <c r="I582" s="28"/>
      <c r="J582" s="28">
        <f>SUM(J583:J585)</f>
        <v>0</v>
      </c>
    </row>
    <row r="583" spans="1:10">
      <c r="A583" s="11"/>
      <c r="B583" s="16"/>
      <c r="C583" s="17"/>
      <c r="D583" s="17"/>
      <c r="E583" s="17"/>
      <c r="F583" s="16"/>
      <c r="G583" s="16"/>
      <c r="H583" s="23"/>
      <c r="I583" s="28"/>
      <c r="J583" s="28">
        <f t="shared" ref="J583:J625" si="15">H583*I583</f>
        <v>0</v>
      </c>
    </row>
    <row r="584" spans="1:10">
      <c r="A584" s="11"/>
      <c r="B584" s="16"/>
      <c r="C584" s="17"/>
      <c r="D584" s="17"/>
      <c r="E584" s="17"/>
      <c r="F584" s="16"/>
      <c r="G584" s="16"/>
      <c r="H584" s="23"/>
      <c r="I584" s="28"/>
      <c r="J584" s="28">
        <f t="shared" si="15"/>
        <v>0</v>
      </c>
    </row>
    <row r="585" spans="1:10">
      <c r="A585" s="11"/>
      <c r="B585" s="16"/>
      <c r="C585" s="17"/>
      <c r="D585" s="17"/>
      <c r="E585" s="17"/>
      <c r="F585" s="16"/>
      <c r="G585" s="16"/>
      <c r="H585" s="23"/>
      <c r="I585" s="28"/>
      <c r="J585" s="28">
        <f t="shared" si="15"/>
        <v>0</v>
      </c>
    </row>
    <row r="586" spans="1:10" ht="24.95" customHeight="1">
      <c r="A586" s="45" t="s">
        <v>39</v>
      </c>
      <c r="B586" s="10"/>
      <c r="C586" s="197" t="s">
        <v>250</v>
      </c>
      <c r="D586" s="196"/>
      <c r="E586" s="196"/>
      <c r="F586" s="196"/>
      <c r="G586" s="196"/>
      <c r="H586" s="198">
        <v>0</v>
      </c>
      <c r="I586" s="28"/>
      <c r="J586" s="28">
        <f>SUM(J587:J589)</f>
        <v>450.44</v>
      </c>
    </row>
    <row r="587" spans="1:10" s="2" customFormat="1" ht="22.5">
      <c r="A587" s="11"/>
      <c r="B587" s="115"/>
      <c r="C587" s="297" t="s">
        <v>467</v>
      </c>
      <c r="D587" s="293" t="s">
        <v>444</v>
      </c>
      <c r="E587" s="298" t="s">
        <v>17</v>
      </c>
      <c r="F587" s="299" t="s">
        <v>41</v>
      </c>
      <c r="G587" s="299" t="s">
        <v>33</v>
      </c>
      <c r="H587" s="300">
        <v>35</v>
      </c>
      <c r="I587" s="304">
        <v>12.38</v>
      </c>
      <c r="J587" s="295">
        <f t="shared" si="15"/>
        <v>433.3</v>
      </c>
    </row>
    <row r="588" spans="1:10" s="2" customFormat="1" ht="22.5">
      <c r="A588" s="11"/>
      <c r="B588" s="115"/>
      <c r="C588" s="360" t="s">
        <v>468</v>
      </c>
      <c r="D588" s="293" t="s">
        <v>469</v>
      </c>
      <c r="E588" s="298" t="s">
        <v>17</v>
      </c>
      <c r="F588" s="299" t="s">
        <v>41</v>
      </c>
      <c r="G588" s="299" t="s">
        <v>33</v>
      </c>
      <c r="H588" s="303">
        <v>1</v>
      </c>
      <c r="I588" s="359">
        <v>17.14</v>
      </c>
      <c r="J588" s="295">
        <f t="shared" si="15"/>
        <v>17.14</v>
      </c>
    </row>
    <row r="589" spans="1:10" s="2" customFormat="1">
      <c r="A589" s="11"/>
      <c r="B589" s="12"/>
      <c r="C589" s="191"/>
      <c r="D589" s="192"/>
      <c r="E589" s="192"/>
      <c r="F589" s="149"/>
      <c r="G589" s="149"/>
      <c r="H589" s="193"/>
      <c r="I589" s="28"/>
      <c r="J589" s="28">
        <f t="shared" si="15"/>
        <v>0</v>
      </c>
    </row>
    <row r="590" spans="1:10" ht="24.95" customHeight="1">
      <c r="A590" s="45" t="s">
        <v>41</v>
      </c>
      <c r="B590" s="10"/>
      <c r="C590" s="9" t="s">
        <v>256</v>
      </c>
      <c r="D590" s="10"/>
      <c r="E590" s="10"/>
      <c r="F590" s="10"/>
      <c r="G590" s="10"/>
      <c r="H590" s="23">
        <v>0</v>
      </c>
      <c r="I590" s="28"/>
      <c r="J590" s="28">
        <f>SUM(J591:J593)</f>
        <v>220.79999999999998</v>
      </c>
    </row>
    <row r="591" spans="1:10" ht="22.5">
      <c r="A591" s="11"/>
      <c r="B591" s="16"/>
      <c r="C591" s="241" t="s">
        <v>470</v>
      </c>
      <c r="D591" s="241" t="s">
        <v>471</v>
      </c>
      <c r="E591" s="17" t="s">
        <v>17</v>
      </c>
      <c r="F591" s="16">
        <v>6</v>
      </c>
      <c r="G591" s="16" t="s">
        <v>472</v>
      </c>
      <c r="H591" s="23">
        <v>24</v>
      </c>
      <c r="I591" s="28">
        <v>9.1999999999999993</v>
      </c>
      <c r="J591" s="28">
        <f t="shared" si="15"/>
        <v>220.79999999999998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 s="2" customFormat="1">
      <c r="A593" s="11"/>
      <c r="B593" s="12"/>
      <c r="C593" s="13"/>
      <c r="D593" s="14"/>
      <c r="E593" s="14"/>
      <c r="F593" s="15"/>
      <c r="G593" s="15"/>
      <c r="H593" s="24"/>
      <c r="I593" s="28"/>
      <c r="J593" s="28">
        <f t="shared" si="15"/>
        <v>0</v>
      </c>
    </row>
    <row r="594" spans="1:10" ht="24.95" customHeight="1">
      <c r="A594" s="45" t="s">
        <v>43</v>
      </c>
      <c r="B594" s="10"/>
      <c r="C594" s="9" t="s">
        <v>257</v>
      </c>
      <c r="D594" s="10"/>
      <c r="E594" s="10"/>
      <c r="F594" s="10"/>
      <c r="G594" s="10"/>
      <c r="H594" s="23">
        <v>0</v>
      </c>
      <c r="I594" s="28"/>
      <c r="J594" s="28">
        <f>SUM(J595:J597)</f>
        <v>285.75</v>
      </c>
    </row>
    <row r="595" spans="1:10" ht="22.5">
      <c r="A595" s="11"/>
      <c r="B595" s="16"/>
      <c r="C595" s="169" t="s">
        <v>473</v>
      </c>
      <c r="D595" s="169" t="s">
        <v>109</v>
      </c>
      <c r="E595" s="17" t="s">
        <v>17</v>
      </c>
      <c r="F595" s="16">
        <v>6</v>
      </c>
      <c r="G595" s="16" t="s">
        <v>371</v>
      </c>
      <c r="H595" s="23">
        <v>25</v>
      </c>
      <c r="I595" s="28">
        <v>11.43</v>
      </c>
      <c r="J595" s="28">
        <f t="shared" si="15"/>
        <v>285.75</v>
      </c>
    </row>
    <row r="596" spans="1:10">
      <c r="A596" s="11"/>
      <c r="B596" s="16"/>
      <c r="C596" s="17"/>
      <c r="D596" s="17"/>
      <c r="E596" s="17"/>
      <c r="F596" s="16"/>
      <c r="G596" s="16"/>
      <c r="H596" s="23"/>
      <c r="I596" s="28"/>
      <c r="J596" s="28">
        <f t="shared" si="15"/>
        <v>0</v>
      </c>
    </row>
    <row r="597" spans="1:10">
      <c r="A597" s="11"/>
      <c r="B597" s="16"/>
      <c r="C597" s="17"/>
      <c r="D597" s="17"/>
      <c r="E597" s="17"/>
      <c r="F597" s="16"/>
      <c r="G597" s="16"/>
      <c r="H597" s="23"/>
      <c r="I597" s="28"/>
      <c r="J597" s="28">
        <f t="shared" si="15"/>
        <v>0</v>
      </c>
    </row>
    <row r="598" spans="1:10" ht="24.95" customHeight="1">
      <c r="A598" s="45" t="s">
        <v>49</v>
      </c>
      <c r="B598" s="10"/>
      <c r="C598" s="9" t="s">
        <v>260</v>
      </c>
      <c r="D598" s="10"/>
      <c r="E598" s="10"/>
      <c r="F598" s="10"/>
      <c r="G598" s="10"/>
      <c r="H598" s="23">
        <v>0</v>
      </c>
      <c r="I598" s="28"/>
      <c r="J598" s="28">
        <f>SUM(J599:J601)</f>
        <v>0</v>
      </c>
    </row>
    <row r="599" spans="1:10" s="2" customFormat="1">
      <c r="A599" s="11"/>
      <c r="B599" s="12"/>
      <c r="C599" s="13"/>
      <c r="D599" s="14"/>
      <c r="E599" s="14"/>
      <c r="F599" s="15"/>
      <c r="G599" s="15"/>
      <c r="H599" s="24"/>
      <c r="I599" s="28"/>
      <c r="J599" s="28">
        <f t="shared" si="15"/>
        <v>0</v>
      </c>
    </row>
    <row r="600" spans="1:10" s="2" customFormat="1">
      <c r="A600" s="11"/>
      <c r="B600" s="12"/>
      <c r="C600" s="13"/>
      <c r="D600" s="14"/>
      <c r="E600" s="14"/>
      <c r="F600" s="15"/>
      <c r="G600" s="15"/>
      <c r="H600" s="24"/>
      <c r="I600" s="28"/>
      <c r="J600" s="28">
        <f t="shared" si="15"/>
        <v>0</v>
      </c>
    </row>
    <row r="601" spans="1:10" s="2" customFormat="1">
      <c r="A601" s="11"/>
      <c r="B601" s="12"/>
      <c r="C601" s="13"/>
      <c r="D601" s="14"/>
      <c r="E601" s="14"/>
      <c r="F601" s="15"/>
      <c r="G601" s="15"/>
      <c r="H601" s="24"/>
      <c r="I601" s="28"/>
      <c r="J601" s="28">
        <f t="shared" si="15"/>
        <v>0</v>
      </c>
    </row>
    <row r="602" spans="1:10" ht="24.95" customHeight="1">
      <c r="A602" s="45" t="s">
        <v>51</v>
      </c>
      <c r="B602" s="10"/>
      <c r="C602" s="9" t="s">
        <v>261</v>
      </c>
      <c r="D602" s="10"/>
      <c r="E602" s="10"/>
      <c r="F602" s="10"/>
      <c r="G602" s="10"/>
      <c r="H602" s="23">
        <v>0</v>
      </c>
      <c r="I602" s="28"/>
      <c r="J602" s="28">
        <f>SUM(J603:J605)</f>
        <v>0</v>
      </c>
    </row>
    <row r="603" spans="1:10">
      <c r="A603" s="11"/>
      <c r="B603" s="16"/>
      <c r="C603" s="17"/>
      <c r="D603" s="17"/>
      <c r="E603" s="17"/>
      <c r="F603" s="16"/>
      <c r="G603" s="16"/>
      <c r="H603" s="23"/>
      <c r="I603" s="28"/>
      <c r="J603" s="28">
        <f t="shared" si="15"/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/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 ht="24.95" customHeight="1">
      <c r="A606" s="45" t="s">
        <v>55</v>
      </c>
      <c r="B606" s="10"/>
      <c r="C606" s="9" t="s">
        <v>262</v>
      </c>
      <c r="D606" s="10"/>
      <c r="E606" s="10"/>
      <c r="F606" s="10"/>
      <c r="G606" s="10"/>
      <c r="H606" s="23">
        <v>0</v>
      </c>
      <c r="I606" s="28"/>
      <c r="J606" s="28">
        <f>SUM(J607:J609)</f>
        <v>0</v>
      </c>
    </row>
    <row r="607" spans="1:10">
      <c r="A607" s="11"/>
      <c r="B607" s="16"/>
      <c r="C607" s="17"/>
      <c r="D607" s="17"/>
      <c r="E607" s="17"/>
      <c r="F607" s="16"/>
      <c r="G607" s="16"/>
      <c r="H607" s="23"/>
      <c r="I607" s="28"/>
      <c r="J607" s="28">
        <f t="shared" si="15"/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 ht="24.95" customHeight="1">
      <c r="A610" s="45" t="s">
        <v>57</v>
      </c>
      <c r="B610" s="10"/>
      <c r="C610" s="9" t="s">
        <v>263</v>
      </c>
      <c r="D610" s="10"/>
      <c r="E610" s="10"/>
      <c r="F610" s="10"/>
      <c r="G610" s="10"/>
      <c r="H610" s="23">
        <v>0</v>
      </c>
      <c r="I610" s="28"/>
      <c r="J610" s="28">
        <f>SUM(J611:J613)</f>
        <v>0</v>
      </c>
    </row>
    <row r="611" spans="1:10">
      <c r="A611" s="11"/>
      <c r="B611" s="16"/>
      <c r="C611" s="17"/>
      <c r="D611" s="17"/>
      <c r="E611" s="17"/>
      <c r="F611" s="16"/>
      <c r="G611" s="16"/>
      <c r="H611" s="23"/>
      <c r="I611" s="28"/>
      <c r="J611" s="28">
        <f t="shared" si="15"/>
        <v>0</v>
      </c>
    </row>
    <row r="612" spans="1:10">
      <c r="A612" s="11"/>
      <c r="B612" s="16"/>
      <c r="C612" s="17"/>
      <c r="D612" s="17"/>
      <c r="E612" s="17"/>
      <c r="F612" s="16"/>
      <c r="G612" s="16"/>
      <c r="H612" s="23"/>
      <c r="I612" s="28"/>
      <c r="J612" s="28">
        <f t="shared" si="15"/>
        <v>0</v>
      </c>
    </row>
    <row r="613" spans="1:10">
      <c r="A613" s="11"/>
      <c r="B613" s="16"/>
      <c r="C613" s="17"/>
      <c r="D613" s="17"/>
      <c r="E613" s="17"/>
      <c r="F613" s="16"/>
      <c r="G613" s="16"/>
      <c r="H613" s="23"/>
      <c r="I613" s="28"/>
      <c r="J613" s="28">
        <f t="shared" si="15"/>
        <v>0</v>
      </c>
    </row>
    <row r="614" spans="1:10" ht="24.95" customHeight="1">
      <c r="A614" s="45" t="s">
        <v>59</v>
      </c>
      <c r="B614" s="10"/>
      <c r="C614" s="9" t="s">
        <v>264</v>
      </c>
      <c r="D614" s="10"/>
      <c r="E614" s="10"/>
      <c r="F614" s="10"/>
      <c r="G614" s="10"/>
      <c r="H614" s="23">
        <v>0</v>
      </c>
      <c r="I614" s="28"/>
      <c r="J614" s="28">
        <f>SUM(J615:J617)</f>
        <v>0</v>
      </c>
    </row>
    <row r="615" spans="1:10" s="2" customFormat="1">
      <c r="A615" s="11"/>
      <c r="B615" s="12"/>
      <c r="C615" s="13"/>
      <c r="D615" s="14"/>
      <c r="E615" s="14"/>
      <c r="F615" s="15"/>
      <c r="G615" s="15"/>
      <c r="H615" s="24"/>
      <c r="I615" s="28"/>
      <c r="J615" s="28">
        <f t="shared" si="15"/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/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ht="24.95" customHeight="1">
      <c r="A618" s="45" t="s">
        <v>64</v>
      </c>
      <c r="B618" s="10"/>
      <c r="C618" s="9" t="s">
        <v>44</v>
      </c>
      <c r="D618" s="10"/>
      <c r="E618" s="10"/>
      <c r="F618" s="10"/>
      <c r="G618" s="10"/>
      <c r="H618" s="23">
        <v>0</v>
      </c>
      <c r="I618" s="28"/>
      <c r="J618" s="28">
        <f>SUM(J619:J621)</f>
        <v>0</v>
      </c>
    </row>
    <row r="619" spans="1:10" s="2" customFormat="1">
      <c r="A619" s="11"/>
      <c r="B619" s="12"/>
      <c r="C619" s="13"/>
      <c r="D619" s="14"/>
      <c r="E619" s="14"/>
      <c r="F619" s="15"/>
      <c r="G619" s="15"/>
      <c r="H619" s="24"/>
      <c r="I619" s="28"/>
      <c r="J619" s="28">
        <f t="shared" si="15"/>
        <v>0</v>
      </c>
    </row>
    <row r="620" spans="1:10" s="2" customFormat="1">
      <c r="A620" s="11"/>
      <c r="B620" s="12"/>
      <c r="C620" s="13"/>
      <c r="D620" s="14"/>
      <c r="E620" s="14"/>
      <c r="F620" s="15"/>
      <c r="G620" s="15"/>
      <c r="H620" s="24"/>
      <c r="I620" s="28"/>
      <c r="J620" s="28">
        <f t="shared" si="15"/>
        <v>0</v>
      </c>
    </row>
    <row r="621" spans="1:10" s="2" customFormat="1">
      <c r="A621" s="11"/>
      <c r="B621" s="12"/>
      <c r="C621" s="13"/>
      <c r="D621" s="14"/>
      <c r="E621" s="14"/>
      <c r="F621" s="15"/>
      <c r="G621" s="15"/>
      <c r="H621" s="24"/>
      <c r="I621" s="28"/>
      <c r="J621" s="28">
        <f t="shared" si="15"/>
        <v>0</v>
      </c>
    </row>
    <row r="622" spans="1:10" ht="24.95" customHeight="1">
      <c r="A622" s="45" t="s">
        <v>69</v>
      </c>
      <c r="B622" s="10"/>
      <c r="C622" s="9" t="s">
        <v>50</v>
      </c>
      <c r="D622" s="10"/>
      <c r="E622" s="10"/>
      <c r="F622" s="10"/>
      <c r="G622" s="10"/>
      <c r="H622" s="23">
        <v>0</v>
      </c>
      <c r="I622" s="28"/>
      <c r="J622" s="28">
        <f>SUM(J623:J625)</f>
        <v>0</v>
      </c>
    </row>
    <row r="623" spans="1:10">
      <c r="A623" s="11"/>
      <c r="B623" s="16"/>
      <c r="C623" s="17"/>
      <c r="D623" s="17"/>
      <c r="E623" s="17"/>
      <c r="F623" s="16"/>
      <c r="G623" s="16"/>
      <c r="H623" s="23"/>
      <c r="I623" s="28"/>
      <c r="J623" s="28">
        <f t="shared" si="15"/>
        <v>0</v>
      </c>
    </row>
    <row r="624" spans="1:10">
      <c r="A624" s="11"/>
      <c r="B624" s="16"/>
      <c r="C624" s="17"/>
      <c r="D624" s="17"/>
      <c r="E624" s="17"/>
      <c r="F624" s="16"/>
      <c r="G624" s="16"/>
      <c r="H624" s="23"/>
      <c r="I624" s="28"/>
      <c r="J624" s="28"/>
    </row>
    <row r="625" spans="1:10">
      <c r="A625" s="11"/>
      <c r="B625" s="16"/>
      <c r="C625" s="17"/>
      <c r="D625" s="17"/>
      <c r="E625" s="17"/>
      <c r="F625" s="16"/>
      <c r="G625" s="16"/>
      <c r="H625" s="23"/>
      <c r="I625" s="28"/>
      <c r="J625" s="28">
        <f t="shared" si="15"/>
        <v>0</v>
      </c>
    </row>
    <row r="626" spans="1:10" ht="24.95" customHeight="1">
      <c r="A626" s="45" t="s">
        <v>71</v>
      </c>
      <c r="B626" s="10"/>
      <c r="C626" s="9" t="s">
        <v>203</v>
      </c>
      <c r="D626" s="10"/>
      <c r="E626" s="10"/>
      <c r="F626" s="10"/>
      <c r="G626" s="10"/>
      <c r="H626" s="23">
        <v>0</v>
      </c>
      <c r="I626" s="28"/>
      <c r="J626" s="28">
        <f>SUM(J627:J629)</f>
        <v>764.05</v>
      </c>
    </row>
    <row r="627" spans="1:10" s="2" customFormat="1" ht="22.5">
      <c r="A627" s="11"/>
      <c r="B627" s="12"/>
      <c r="C627" s="187" t="s">
        <v>474</v>
      </c>
      <c r="D627" s="363" t="s">
        <v>475</v>
      </c>
      <c r="E627" s="361" t="s">
        <v>17</v>
      </c>
      <c r="F627" s="362" t="s">
        <v>41</v>
      </c>
      <c r="G627" s="362" t="s">
        <v>19</v>
      </c>
      <c r="H627" s="24">
        <v>59</v>
      </c>
      <c r="I627" s="28">
        <v>12.95</v>
      </c>
      <c r="J627" s="28">
        <f t="shared" ref="J627:J669" si="16">H627*I627</f>
        <v>764.05</v>
      </c>
    </row>
    <row r="628" spans="1:10" s="2" customFormat="1">
      <c r="A628" s="11"/>
      <c r="B628" s="12"/>
      <c r="C628" s="13"/>
      <c r="D628" s="14"/>
      <c r="E628" s="14"/>
      <c r="F628" s="15"/>
      <c r="G628" s="15"/>
      <c r="H628" s="24"/>
      <c r="I628" s="28"/>
      <c r="J628" s="28">
        <f t="shared" si="16"/>
        <v>0</v>
      </c>
    </row>
    <row r="629" spans="1:10" s="2" customFormat="1">
      <c r="A629" s="11"/>
      <c r="B629" s="12"/>
      <c r="C629" s="13"/>
      <c r="D629" s="14"/>
      <c r="E629" s="14"/>
      <c r="F629" s="15"/>
      <c r="G629" s="15"/>
      <c r="H629" s="24"/>
      <c r="I629" s="28"/>
      <c r="J629" s="28">
        <f t="shared" si="16"/>
        <v>0</v>
      </c>
    </row>
    <row r="630" spans="1:10" ht="24.95" customHeight="1">
      <c r="A630" s="45" t="s">
        <v>73</v>
      </c>
      <c r="B630" s="10"/>
      <c r="C630" s="9" t="s">
        <v>207</v>
      </c>
      <c r="D630" s="10"/>
      <c r="E630" s="10"/>
      <c r="F630" s="10"/>
      <c r="G630" s="10"/>
      <c r="H630" s="23">
        <v>0</v>
      </c>
      <c r="I630" s="28"/>
      <c r="J630" s="28">
        <f>SUM(J631:J633)</f>
        <v>0</v>
      </c>
    </row>
    <row r="631" spans="1:10">
      <c r="A631" s="11"/>
      <c r="B631" s="16"/>
      <c r="C631" s="17"/>
      <c r="D631" s="17"/>
      <c r="E631" s="17"/>
      <c r="F631" s="16"/>
      <c r="G631" s="16"/>
      <c r="H631" s="23"/>
      <c r="I631" s="28"/>
      <c r="J631" s="28">
        <f t="shared" si="16"/>
        <v>0</v>
      </c>
    </row>
    <row r="632" spans="1:10">
      <c r="A632" s="11"/>
      <c r="B632" s="16"/>
      <c r="C632" s="17"/>
      <c r="D632" s="17"/>
      <c r="E632" s="17"/>
      <c r="F632" s="16"/>
      <c r="G632" s="16"/>
      <c r="H632" s="23"/>
      <c r="I632" s="28"/>
      <c r="J632" s="28">
        <f t="shared" si="16"/>
        <v>0</v>
      </c>
    </row>
    <row r="633" spans="1:10">
      <c r="A633" s="11"/>
      <c r="B633" s="16"/>
      <c r="C633" s="17"/>
      <c r="D633" s="17"/>
      <c r="E633" s="17"/>
      <c r="F633" s="16"/>
      <c r="G633" s="16"/>
      <c r="H633" s="23"/>
      <c r="I633" s="28"/>
      <c r="J633" s="28">
        <f t="shared" si="16"/>
        <v>0</v>
      </c>
    </row>
    <row r="634" spans="1:10" ht="24.95" customHeight="1">
      <c r="A634" s="45" t="s">
        <v>75</v>
      </c>
      <c r="B634" s="10"/>
      <c r="C634" s="9" t="s">
        <v>212</v>
      </c>
      <c r="D634" s="10"/>
      <c r="E634" s="10"/>
      <c r="F634" s="10"/>
      <c r="G634" s="10"/>
      <c r="H634" s="23">
        <v>0</v>
      </c>
      <c r="I634" s="28"/>
      <c r="J634" s="28">
        <f>SUM(J635:J637)</f>
        <v>662.93999999999994</v>
      </c>
    </row>
    <row r="635" spans="1:10" s="2" customFormat="1" ht="22.5">
      <c r="A635" s="11"/>
      <c r="B635" s="12"/>
      <c r="C635" s="169" t="s">
        <v>476</v>
      </c>
      <c r="D635" s="169" t="s">
        <v>214</v>
      </c>
      <c r="E635" s="14" t="s">
        <v>17</v>
      </c>
      <c r="F635" s="15" t="s">
        <v>41</v>
      </c>
      <c r="G635" s="15" t="s">
        <v>371</v>
      </c>
      <c r="H635" s="24">
        <v>58</v>
      </c>
      <c r="I635" s="28">
        <v>11.43</v>
      </c>
      <c r="J635" s="28">
        <f t="shared" si="16"/>
        <v>662.93999999999994</v>
      </c>
    </row>
    <row r="636" spans="1:10" s="2" customFormat="1">
      <c r="A636" s="11"/>
      <c r="B636" s="12"/>
      <c r="C636" s="13"/>
      <c r="D636" s="14"/>
      <c r="E636" s="14"/>
      <c r="F636" s="15"/>
      <c r="G636" s="15"/>
      <c r="H636" s="24"/>
      <c r="I636" s="28"/>
      <c r="J636" s="28">
        <f t="shared" si="16"/>
        <v>0</v>
      </c>
    </row>
    <row r="637" spans="1:10" s="2" customFormat="1">
      <c r="A637" s="11"/>
      <c r="B637" s="12"/>
      <c r="C637" s="13"/>
      <c r="D637" s="14"/>
      <c r="E637" s="14"/>
      <c r="F637" s="15"/>
      <c r="G637" s="15"/>
      <c r="H637" s="24"/>
      <c r="I637" s="28"/>
      <c r="J637" s="28">
        <f t="shared" si="16"/>
        <v>0</v>
      </c>
    </row>
    <row r="638" spans="1:10" ht="24.95" customHeight="1">
      <c r="A638" s="45" t="s">
        <v>77</v>
      </c>
      <c r="B638" s="10"/>
      <c r="C638" s="9" t="s">
        <v>219</v>
      </c>
      <c r="D638" s="10"/>
      <c r="E638" s="10"/>
      <c r="F638" s="10"/>
      <c r="G638" s="10"/>
      <c r="H638" s="23">
        <v>0</v>
      </c>
      <c r="I638" s="28"/>
      <c r="J638" s="28">
        <f>SUM(J639:J641)</f>
        <v>0</v>
      </c>
    </row>
    <row r="639" spans="1:10">
      <c r="A639" s="11"/>
      <c r="B639" s="16"/>
      <c r="C639" s="17"/>
      <c r="D639" s="17"/>
      <c r="E639" s="17"/>
      <c r="F639" s="16"/>
      <c r="G639" s="16"/>
      <c r="H639" s="23"/>
      <c r="I639" s="28"/>
      <c r="J639" s="28">
        <f t="shared" si="16"/>
        <v>0</v>
      </c>
    </row>
    <row r="640" spans="1:10">
      <c r="A640" s="11"/>
      <c r="B640" s="16"/>
      <c r="C640" s="17"/>
      <c r="D640" s="17"/>
      <c r="E640" s="17"/>
      <c r="F640" s="16"/>
      <c r="G640" s="16"/>
      <c r="H640" s="23"/>
      <c r="I640" s="28"/>
      <c r="J640" s="28"/>
    </row>
    <row r="641" spans="1:10">
      <c r="A641" s="11"/>
      <c r="B641" s="16"/>
      <c r="C641" s="17"/>
      <c r="D641" s="17"/>
      <c r="E641" s="17"/>
      <c r="F641" s="16"/>
      <c r="G641" s="16"/>
      <c r="H641" s="23"/>
      <c r="I641" s="28"/>
      <c r="J641" s="28">
        <f t="shared" si="16"/>
        <v>0</v>
      </c>
    </row>
    <row r="642" spans="1:10" ht="24.95" customHeight="1">
      <c r="A642" s="45" t="s">
        <v>79</v>
      </c>
      <c r="B642" s="10"/>
      <c r="C642" s="9" t="s">
        <v>220</v>
      </c>
      <c r="D642" s="10"/>
      <c r="E642" s="10"/>
      <c r="F642" s="10"/>
      <c r="G642" s="10"/>
      <c r="H642" s="23">
        <v>0</v>
      </c>
      <c r="I642" s="28"/>
      <c r="J642" s="28">
        <f>SUM(J643:J645)</f>
        <v>662.93999999999994</v>
      </c>
    </row>
    <row r="643" spans="1:10" s="2" customFormat="1">
      <c r="A643" s="11"/>
      <c r="B643" s="12"/>
      <c r="C643" s="336" t="s">
        <v>477</v>
      </c>
      <c r="D643" s="364" t="s">
        <v>478</v>
      </c>
      <c r="E643" s="14" t="s">
        <v>17</v>
      </c>
      <c r="F643" s="15" t="s">
        <v>41</v>
      </c>
      <c r="G643" s="15" t="s">
        <v>371</v>
      </c>
      <c r="H643" s="24">
        <v>58</v>
      </c>
      <c r="I643" s="28">
        <v>11.43</v>
      </c>
      <c r="J643" s="28">
        <f t="shared" si="16"/>
        <v>662.93999999999994</v>
      </c>
    </row>
    <row r="644" spans="1:10" s="2" customFormat="1">
      <c r="A644" s="11"/>
      <c r="B644" s="12"/>
      <c r="C644" s="13"/>
      <c r="D644" s="14"/>
      <c r="E644" s="14"/>
      <c r="F644" s="15"/>
      <c r="G644" s="15"/>
      <c r="H644" s="24"/>
      <c r="I644" s="28"/>
      <c r="J644" s="28">
        <f t="shared" si="16"/>
        <v>0</v>
      </c>
    </row>
    <row r="645" spans="1:10" s="2" customFormat="1">
      <c r="A645" s="11"/>
      <c r="B645" s="12"/>
      <c r="C645" s="13"/>
      <c r="D645" s="14"/>
      <c r="E645" s="14"/>
      <c r="F645" s="15"/>
      <c r="G645" s="15"/>
      <c r="H645" s="24"/>
      <c r="I645" s="28"/>
      <c r="J645" s="28">
        <f t="shared" si="16"/>
        <v>0</v>
      </c>
    </row>
    <row r="646" spans="1:10" ht="24.95" customHeight="1">
      <c r="A646" s="45" t="s">
        <v>81</v>
      </c>
      <c r="B646" s="10"/>
      <c r="C646" s="9" t="s">
        <v>227</v>
      </c>
      <c r="D646" s="10"/>
      <c r="E646" s="10"/>
      <c r="F646" s="10"/>
      <c r="G646" s="10"/>
      <c r="H646" s="23">
        <v>0</v>
      </c>
      <c r="I646" s="28"/>
      <c r="J646" s="28">
        <f>SUM(J649)</f>
        <v>0</v>
      </c>
    </row>
    <row r="647" spans="1:10" ht="12" customHeight="1">
      <c r="A647" s="45"/>
      <c r="B647" s="10"/>
      <c r="C647" s="9"/>
      <c r="D647" s="10"/>
      <c r="E647" s="10"/>
      <c r="F647" s="10"/>
      <c r="G647" s="10"/>
      <c r="H647" s="23"/>
      <c r="I647" s="28"/>
      <c r="J647" s="28"/>
    </row>
    <row r="648" spans="1:10" ht="10.15" customHeight="1">
      <c r="A648" s="45"/>
      <c r="B648" s="10"/>
      <c r="C648" s="9"/>
      <c r="D648" s="10"/>
      <c r="E648" s="10"/>
      <c r="F648" s="10"/>
      <c r="G648" s="10"/>
      <c r="H648" s="23"/>
      <c r="I648" s="28"/>
      <c r="J648" s="28"/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ht="24.95" customHeight="1">
      <c r="A650" s="45" t="s">
        <v>83</v>
      </c>
      <c r="B650" s="10"/>
      <c r="C650" s="9" t="s">
        <v>58</v>
      </c>
      <c r="D650" s="10"/>
      <c r="E650" s="10"/>
      <c r="F650" s="10"/>
      <c r="G650" s="10"/>
      <c r="H650" s="23">
        <v>0</v>
      </c>
      <c r="I650" s="28"/>
      <c r="J650" s="28">
        <f>SUM(J651:J653)</f>
        <v>0</v>
      </c>
    </row>
    <row r="651" spans="1:10" s="2" customFormat="1">
      <c r="A651" s="11"/>
      <c r="B651" s="12"/>
      <c r="C651" s="13"/>
      <c r="D651" s="14"/>
      <c r="E651" s="14"/>
      <c r="F651" s="15"/>
      <c r="G651" s="15"/>
      <c r="H651" s="24"/>
      <c r="I651" s="28"/>
      <c r="J651" s="28">
        <f t="shared" si="16"/>
        <v>0</v>
      </c>
    </row>
    <row r="652" spans="1:10" s="2" customFormat="1">
      <c r="A652" s="11"/>
      <c r="B652" s="12"/>
      <c r="C652" s="13"/>
      <c r="D652" s="14"/>
      <c r="E652" s="14"/>
      <c r="F652" s="15"/>
      <c r="G652" s="15"/>
      <c r="H652" s="24"/>
      <c r="I652" s="28"/>
      <c r="J652" s="28">
        <f t="shared" si="16"/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ht="24.95" customHeight="1">
      <c r="A654" s="45" t="s">
        <v>85</v>
      </c>
      <c r="B654" s="10"/>
      <c r="C654" s="9" t="s">
        <v>60</v>
      </c>
      <c r="D654" s="10"/>
      <c r="E654" s="10"/>
      <c r="F654" s="10"/>
      <c r="G654" s="10"/>
      <c r="H654" s="23">
        <v>0</v>
      </c>
      <c r="I654" s="28"/>
      <c r="J654" s="28">
        <f>SUM(J655:J657)</f>
        <v>0</v>
      </c>
    </row>
    <row r="655" spans="1:10" s="2" customFormat="1">
      <c r="A655" s="11"/>
      <c r="B655" s="12"/>
      <c r="C655" s="13"/>
      <c r="D655" s="14"/>
      <c r="E655" s="14"/>
      <c r="F655" s="15"/>
      <c r="G655" s="15"/>
      <c r="H655" s="24"/>
      <c r="I655" s="28"/>
      <c r="J655" s="28">
        <f t="shared" si="16"/>
        <v>0</v>
      </c>
    </row>
    <row r="656" spans="1:10" s="2" customFormat="1">
      <c r="A656" s="11"/>
      <c r="B656" s="12"/>
      <c r="C656" s="13"/>
      <c r="D656" s="14"/>
      <c r="E656" s="14"/>
      <c r="F656" s="15"/>
      <c r="G656" s="15"/>
      <c r="H656" s="24"/>
      <c r="I656" s="28"/>
      <c r="J656" s="28">
        <f t="shared" si="16"/>
        <v>0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ht="24.95" customHeight="1">
      <c r="A658" s="45" t="s">
        <v>126</v>
      </c>
      <c r="B658" s="10"/>
      <c r="C658" s="9" t="s">
        <v>230</v>
      </c>
      <c r="D658" s="10"/>
      <c r="E658" s="10"/>
      <c r="F658" s="10"/>
      <c r="G658" s="10"/>
      <c r="H658" s="23">
        <v>0</v>
      </c>
      <c r="I658" s="28"/>
      <c r="J658" s="28">
        <f>SUM(J659:J661)</f>
        <v>1706.88</v>
      </c>
    </row>
    <row r="659" spans="1:10" s="2" customFormat="1" ht="45">
      <c r="A659" s="11"/>
      <c r="B659" s="12"/>
      <c r="C659" s="169" t="s">
        <v>479</v>
      </c>
      <c r="D659" s="14" t="s">
        <v>480</v>
      </c>
      <c r="E659" s="14" t="s">
        <v>233</v>
      </c>
      <c r="F659" s="15" t="s">
        <v>41</v>
      </c>
      <c r="G659" s="15" t="s">
        <v>19</v>
      </c>
      <c r="H659" s="24">
        <v>64</v>
      </c>
      <c r="I659" s="28">
        <v>26.67</v>
      </c>
      <c r="J659" s="28">
        <f t="shared" si="16"/>
        <v>1706.88</v>
      </c>
    </row>
    <row r="660" spans="1:10" s="2" customFormat="1">
      <c r="A660" s="11"/>
      <c r="B660" s="12"/>
      <c r="C660" s="13"/>
      <c r="D660" s="14"/>
      <c r="E660" s="14"/>
      <c r="F660" s="15"/>
      <c r="G660" s="15"/>
      <c r="H660" s="24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ht="24.95" customHeight="1">
      <c r="A662" s="45" t="s">
        <v>127</v>
      </c>
      <c r="B662" s="10"/>
      <c r="C662" s="9" t="s">
        <v>235</v>
      </c>
      <c r="D662" s="10"/>
      <c r="E662" s="10"/>
      <c r="F662" s="10"/>
      <c r="G662" s="10"/>
      <c r="H662" s="23">
        <v>0</v>
      </c>
      <c r="I662" s="28"/>
      <c r="J662" s="28">
        <f>SUM(J663:J665)</f>
        <v>0</v>
      </c>
    </row>
    <row r="663" spans="1:10">
      <c r="A663" s="11"/>
      <c r="B663" s="16"/>
      <c r="C663" s="17"/>
      <c r="D663" s="17"/>
      <c r="E663" s="17"/>
      <c r="F663" s="16"/>
      <c r="G663" s="16"/>
      <c r="H663" s="23"/>
      <c r="I663" s="28"/>
      <c r="J663" s="28">
        <f t="shared" si="16"/>
        <v>0</v>
      </c>
    </row>
    <row r="664" spans="1:10" s="2" customFormat="1">
      <c r="A664" s="11"/>
      <c r="B664" s="12"/>
      <c r="C664" s="13"/>
      <c r="D664" s="14"/>
      <c r="E664" s="14"/>
      <c r="F664" s="15"/>
      <c r="G664" s="15"/>
      <c r="H664" s="24"/>
      <c r="I664" s="28"/>
      <c r="J664" s="28">
        <f t="shared" si="16"/>
        <v>0</v>
      </c>
    </row>
    <row r="665" spans="1:10" s="2" customFormat="1">
      <c r="A665" s="11"/>
      <c r="B665" s="12"/>
      <c r="C665" s="13"/>
      <c r="D665" s="14"/>
      <c r="E665" s="14"/>
      <c r="F665" s="15"/>
      <c r="G665" s="15"/>
      <c r="H665" s="24"/>
      <c r="I665" s="28"/>
      <c r="J665" s="28">
        <f t="shared" si="16"/>
        <v>0</v>
      </c>
    </row>
    <row r="666" spans="1:10" ht="24.95" customHeight="1">
      <c r="A666" s="45" t="s">
        <v>128</v>
      </c>
      <c r="B666" s="10"/>
      <c r="C666" s="9" t="s">
        <v>481</v>
      </c>
      <c r="D666" s="10"/>
      <c r="E666" s="10"/>
      <c r="F666" s="10"/>
      <c r="G666" s="10"/>
      <c r="H666" s="23">
        <v>0</v>
      </c>
      <c r="I666" s="28"/>
      <c r="J666" s="28">
        <f>SUM(J667:J669)</f>
        <v>841.75</v>
      </c>
    </row>
    <row r="667" spans="1:10" ht="45">
      <c r="A667" s="11"/>
      <c r="B667" s="16"/>
      <c r="C667" s="169" t="s">
        <v>482</v>
      </c>
      <c r="D667" s="169" t="s">
        <v>483</v>
      </c>
      <c r="E667" s="17" t="s">
        <v>17</v>
      </c>
      <c r="F667" s="16">
        <v>6</v>
      </c>
      <c r="G667" s="16" t="s">
        <v>19</v>
      </c>
      <c r="H667" s="366">
        <v>65</v>
      </c>
      <c r="I667" s="31">
        <v>12.95</v>
      </c>
      <c r="J667" s="28">
        <f t="shared" si="16"/>
        <v>841.75</v>
      </c>
    </row>
    <row r="668" spans="1:10">
      <c r="A668" s="11"/>
      <c r="B668" s="16"/>
      <c r="C668" s="17"/>
      <c r="D668" s="17"/>
      <c r="E668" s="17"/>
      <c r="F668" s="16"/>
      <c r="G668" s="16"/>
      <c r="H668" s="23"/>
      <c r="I668" s="28"/>
      <c r="J668" s="28">
        <f t="shared" si="16"/>
        <v>0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>
        <f t="shared" si="16"/>
        <v>0</v>
      </c>
    </row>
    <row r="670" spans="1:10" ht="24.95" customHeight="1">
      <c r="A670" s="45" t="s">
        <v>146</v>
      </c>
      <c r="B670" s="10"/>
      <c r="C670" s="9" t="s">
        <v>65</v>
      </c>
      <c r="D670" s="10"/>
      <c r="E670" s="10"/>
      <c r="F670" s="10"/>
      <c r="G670" s="10"/>
      <c r="H670" s="23">
        <v>0</v>
      </c>
      <c r="I670" s="28"/>
      <c r="J670" s="28">
        <f>SUM(J671:J673)</f>
        <v>156.06</v>
      </c>
    </row>
    <row r="671" spans="1:10" s="2" customFormat="1" ht="22.5">
      <c r="A671" s="11"/>
      <c r="B671" s="12"/>
      <c r="C671" s="241" t="s">
        <v>484</v>
      </c>
      <c r="D671" s="241" t="s">
        <v>239</v>
      </c>
      <c r="E671" s="14" t="s">
        <v>17</v>
      </c>
      <c r="F671" s="15" t="s">
        <v>41</v>
      </c>
      <c r="G671" s="15" t="s">
        <v>427</v>
      </c>
      <c r="H671" s="24">
        <v>17</v>
      </c>
      <c r="I671" s="28">
        <v>9.18</v>
      </c>
      <c r="J671" s="28">
        <f t="shared" ref="J671:J705" si="17">H671*I671</f>
        <v>156.06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/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ht="24.95" customHeight="1">
      <c r="A674" s="45" t="s">
        <v>175</v>
      </c>
      <c r="B674" s="10"/>
      <c r="C674" s="9" t="s">
        <v>70</v>
      </c>
      <c r="D674" s="10"/>
      <c r="E674" s="10"/>
      <c r="F674" s="10"/>
      <c r="G674" s="10"/>
      <c r="H674" s="23">
        <v>0</v>
      </c>
      <c r="I674" s="28"/>
      <c r="J674" s="28">
        <f>SUM(J675:J677)</f>
        <v>0</v>
      </c>
    </row>
    <row r="675" spans="1:10" s="2" customFormat="1">
      <c r="A675" s="11"/>
      <c r="B675" s="12"/>
      <c r="C675" s="13"/>
      <c r="D675" s="14"/>
      <c r="E675" s="14"/>
      <c r="F675" s="15"/>
      <c r="G675" s="15"/>
      <c r="H675" s="24"/>
      <c r="I675" s="28"/>
      <c r="J675" s="28">
        <f t="shared" si="17"/>
        <v>0</v>
      </c>
    </row>
    <row r="676" spans="1:10" s="2" customFormat="1">
      <c r="A676" s="11"/>
      <c r="B676" s="12"/>
      <c r="C676" s="13"/>
      <c r="D676" s="14"/>
      <c r="E676" s="14"/>
      <c r="F676" s="15"/>
      <c r="G676" s="15"/>
      <c r="H676" s="24"/>
      <c r="I676" s="28"/>
      <c r="J676" s="28">
        <f t="shared" si="17"/>
        <v>0</v>
      </c>
    </row>
    <row r="677" spans="1:10" s="2" customFormat="1">
      <c r="A677" s="11"/>
      <c r="B677" s="12"/>
      <c r="C677" s="13"/>
      <c r="D677" s="14"/>
      <c r="E677" s="14"/>
      <c r="F677" s="15"/>
      <c r="G677" s="15"/>
      <c r="H677" s="24"/>
      <c r="I677" s="28"/>
      <c r="J677" s="28">
        <f t="shared" si="17"/>
        <v>0</v>
      </c>
    </row>
    <row r="678" spans="1:10" ht="24.95" customHeight="1">
      <c r="A678" s="45" t="s">
        <v>176</v>
      </c>
      <c r="B678" s="10"/>
      <c r="C678" s="9" t="s">
        <v>72</v>
      </c>
      <c r="D678" s="10"/>
      <c r="E678" s="10"/>
      <c r="F678" s="10"/>
      <c r="G678" s="10"/>
      <c r="H678" s="23">
        <v>0</v>
      </c>
      <c r="I678" s="28"/>
      <c r="J678" s="28">
        <f>SUM(J679:J681)</f>
        <v>0</v>
      </c>
    </row>
    <row r="679" spans="1:10">
      <c r="A679" s="11"/>
      <c r="B679" s="16"/>
      <c r="C679" s="17"/>
      <c r="D679" s="17"/>
      <c r="E679" s="17"/>
      <c r="F679" s="16"/>
      <c r="G679" s="16"/>
      <c r="H679" s="23"/>
      <c r="I679" s="28"/>
      <c r="J679" s="28">
        <f t="shared" si="17"/>
        <v>0</v>
      </c>
    </row>
    <row r="680" spans="1:10">
      <c r="A680" s="11"/>
      <c r="B680" s="16"/>
      <c r="C680" s="17"/>
      <c r="D680" s="17"/>
      <c r="E680" s="17"/>
      <c r="F680" s="16"/>
      <c r="G680" s="16"/>
      <c r="H680" s="23"/>
      <c r="I680" s="28"/>
      <c r="J680" s="28">
        <f t="shared" si="17"/>
        <v>0</v>
      </c>
    </row>
    <row r="681" spans="1:10" s="2" customFormat="1">
      <c r="A681" s="11"/>
      <c r="B681" s="12"/>
      <c r="C681" s="14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ht="24.95" customHeight="1">
      <c r="A682" s="45" t="s">
        <v>177</v>
      </c>
      <c r="B682" s="10"/>
      <c r="C682" s="9" t="s">
        <v>74</v>
      </c>
      <c r="D682" s="10"/>
      <c r="E682" s="10"/>
      <c r="F682" s="10"/>
      <c r="G682" s="10"/>
      <c r="H682" s="23">
        <v>0</v>
      </c>
      <c r="I682" s="28"/>
      <c r="J682" s="28">
        <f>SUM(J683:J685)</f>
        <v>0</v>
      </c>
    </row>
    <row r="683" spans="1:10" s="2" customFormat="1">
      <c r="A683" s="11"/>
      <c r="B683" s="12"/>
      <c r="C683" s="13"/>
      <c r="D683" s="14"/>
      <c r="E683" s="14"/>
      <c r="F683" s="15"/>
      <c r="G683" s="15"/>
      <c r="H683" s="24"/>
      <c r="I683" s="28"/>
      <c r="J683" s="28">
        <f t="shared" si="17"/>
        <v>0</v>
      </c>
    </row>
    <row r="684" spans="1:10" s="2" customFormat="1" ht="11.45" customHeight="1">
      <c r="A684" s="11"/>
      <c r="B684" s="12"/>
      <c r="C684" s="13"/>
      <c r="D684" s="14"/>
      <c r="E684" s="14"/>
      <c r="F684" s="15"/>
      <c r="G684" s="15"/>
      <c r="H684" s="24"/>
      <c r="I684" s="28"/>
      <c r="J684" s="28">
        <f t="shared" si="17"/>
        <v>0</v>
      </c>
    </row>
    <row r="685" spans="1:10" s="2" customFormat="1" ht="10.9" customHeight="1">
      <c r="A685" s="11"/>
      <c r="B685" s="12"/>
      <c r="C685" s="13"/>
      <c r="D685" s="14"/>
      <c r="E685" s="14"/>
      <c r="F685" s="15"/>
      <c r="G685" s="15"/>
      <c r="H685" s="24"/>
      <c r="I685" s="28"/>
      <c r="J685" s="28">
        <f t="shared" si="17"/>
        <v>0</v>
      </c>
    </row>
    <row r="686" spans="1:10" ht="24.95" customHeight="1">
      <c r="A686" s="45" t="s">
        <v>240</v>
      </c>
      <c r="B686" s="10"/>
      <c r="C686" s="9" t="s">
        <v>76</v>
      </c>
      <c r="D686" s="10"/>
      <c r="E686" s="10"/>
      <c r="F686" s="10"/>
      <c r="G686" s="10"/>
      <c r="H686" s="23">
        <v>0</v>
      </c>
      <c r="I686" s="28"/>
      <c r="J686" s="28">
        <f>SUM(J687:J689)</f>
        <v>0</v>
      </c>
    </row>
    <row r="687" spans="1:10">
      <c r="A687" s="11"/>
      <c r="B687" s="16"/>
      <c r="C687" s="17"/>
      <c r="D687" s="17"/>
      <c r="E687" s="17"/>
      <c r="F687" s="16"/>
      <c r="G687" s="16"/>
      <c r="H687" s="23"/>
      <c r="I687" s="28"/>
      <c r="J687" s="28">
        <f t="shared" si="17"/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/>
    </row>
    <row r="689" spans="1:10">
      <c r="A689" s="11"/>
      <c r="B689" s="16"/>
      <c r="C689" s="17"/>
      <c r="D689" s="17"/>
      <c r="E689" s="17"/>
      <c r="F689" s="16"/>
      <c r="G689" s="16"/>
      <c r="H689" s="23"/>
      <c r="I689" s="28"/>
      <c r="J689" s="28">
        <f t="shared" si="17"/>
        <v>0</v>
      </c>
    </row>
    <row r="690" spans="1:10" ht="24.95" customHeight="1">
      <c r="A690" s="45" t="s">
        <v>241</v>
      </c>
      <c r="B690" s="10"/>
      <c r="C690" s="9" t="s">
        <v>78</v>
      </c>
      <c r="D690" s="10"/>
      <c r="E690" s="10"/>
      <c r="F690" s="10"/>
      <c r="G690" s="10"/>
      <c r="H690" s="23">
        <v>0</v>
      </c>
      <c r="I690" s="28"/>
      <c r="J690" s="28">
        <f>SUM(J691:J693)</f>
        <v>0</v>
      </c>
    </row>
    <row r="691" spans="1:10">
      <c r="A691" s="11"/>
      <c r="B691" s="16"/>
      <c r="C691" s="17"/>
      <c r="D691" s="17"/>
      <c r="E691" s="17"/>
      <c r="F691" s="16"/>
      <c r="G691" s="16"/>
      <c r="H691" s="23"/>
      <c r="I691" s="28"/>
      <c r="J691" s="28">
        <f t="shared" si="17"/>
        <v>0</v>
      </c>
    </row>
    <row r="692" spans="1:10" s="2" customFormat="1">
      <c r="A692" s="11"/>
      <c r="B692" s="12"/>
      <c r="C692" s="14"/>
      <c r="D692" s="14"/>
      <c r="E692" s="14"/>
      <c r="F692" s="15"/>
      <c r="G692" s="15"/>
      <c r="H692" s="24"/>
      <c r="I692" s="28"/>
      <c r="J692" s="28">
        <f t="shared" si="17"/>
        <v>0</v>
      </c>
    </row>
    <row r="693" spans="1:10" s="2" customFormat="1">
      <c r="A693" s="11"/>
      <c r="B693" s="12"/>
      <c r="C693" s="14"/>
      <c r="D693" s="14"/>
      <c r="E693" s="14"/>
      <c r="F693" s="15"/>
      <c r="G693" s="15"/>
      <c r="H693" s="24"/>
      <c r="I693" s="28"/>
      <c r="J693" s="28">
        <f t="shared" si="17"/>
        <v>0</v>
      </c>
    </row>
    <row r="694" spans="1:10" ht="24.95" customHeight="1">
      <c r="A694" s="45" t="s">
        <v>242</v>
      </c>
      <c r="B694" s="10"/>
      <c r="C694" s="9" t="s">
        <v>80</v>
      </c>
      <c r="D694" s="10"/>
      <c r="E694" s="10"/>
      <c r="F694" s="10"/>
      <c r="G694" s="10"/>
      <c r="H694" s="23">
        <v>0</v>
      </c>
      <c r="I694" s="28"/>
      <c r="J694" s="28">
        <f>SUM(J697)</f>
        <v>0</v>
      </c>
    </row>
    <row r="695" spans="1:10" ht="11.45" customHeight="1">
      <c r="A695" s="45"/>
      <c r="B695" s="10"/>
      <c r="C695" s="9"/>
      <c r="D695" s="10"/>
      <c r="E695" s="10"/>
      <c r="F695" s="10"/>
      <c r="G695" s="10"/>
      <c r="H695" s="23"/>
      <c r="I695" s="28"/>
      <c r="J695" s="28"/>
    </row>
    <row r="696" spans="1:10" ht="10.9" customHeight="1">
      <c r="A696" s="45"/>
      <c r="B696" s="10"/>
      <c r="C696" s="9"/>
      <c r="D696" s="10"/>
      <c r="E696" s="10"/>
      <c r="F696" s="10"/>
      <c r="G696" s="10"/>
      <c r="H696" s="23"/>
      <c r="I696" s="28"/>
      <c r="J696" s="28"/>
    </row>
    <row r="697" spans="1:10" ht="10.15" customHeight="1">
      <c r="A697" s="11"/>
      <c r="B697" s="16"/>
      <c r="C697" s="17"/>
      <c r="D697" s="17"/>
      <c r="E697" s="17"/>
      <c r="F697" s="16"/>
      <c r="G697" s="16"/>
      <c r="H697" s="23"/>
      <c r="I697" s="28"/>
      <c r="J697" s="28">
        <f t="shared" si="17"/>
        <v>0</v>
      </c>
    </row>
    <row r="698" spans="1:10" ht="24.95" customHeight="1">
      <c r="A698" s="45" t="s">
        <v>243</v>
      </c>
      <c r="B698" s="10"/>
      <c r="C698" s="9" t="s">
        <v>82</v>
      </c>
      <c r="D698" s="10"/>
      <c r="E698" s="10"/>
      <c r="F698" s="10"/>
      <c r="G698" s="10"/>
      <c r="H698" s="23">
        <v>0</v>
      </c>
      <c r="I698" s="28"/>
      <c r="J698" s="28">
        <f>SUM(J699:J701)</f>
        <v>0</v>
      </c>
    </row>
    <row r="699" spans="1:10">
      <c r="A699" s="11"/>
      <c r="B699" s="16"/>
      <c r="C699" s="17"/>
      <c r="D699" s="17"/>
      <c r="E699" s="17"/>
      <c r="F699" s="16"/>
      <c r="G699" s="16"/>
      <c r="H699" s="23"/>
      <c r="I699" s="28"/>
      <c r="J699" s="28">
        <f t="shared" si="17"/>
        <v>0</v>
      </c>
    </row>
    <row r="700" spans="1:10" s="2" customFormat="1">
      <c r="A700" s="11"/>
      <c r="B700" s="12"/>
      <c r="C700" s="13"/>
      <c r="D700" s="14"/>
      <c r="E700" s="14"/>
      <c r="F700" s="15"/>
      <c r="G700" s="15"/>
      <c r="H700" s="24"/>
      <c r="I700" s="28"/>
      <c r="J700" s="28">
        <f t="shared" si="17"/>
        <v>0</v>
      </c>
    </row>
    <row r="701" spans="1:10" s="2" customFormat="1">
      <c r="A701" s="11"/>
      <c r="B701" s="12"/>
      <c r="C701" s="13"/>
      <c r="D701" s="14"/>
      <c r="E701" s="14"/>
      <c r="F701" s="15"/>
      <c r="G701" s="15"/>
      <c r="H701" s="24"/>
      <c r="I701" s="28"/>
      <c r="J701" s="28">
        <f t="shared" si="17"/>
        <v>0</v>
      </c>
    </row>
    <row r="702" spans="1:10" ht="24.95" customHeight="1">
      <c r="A702" s="45" t="s">
        <v>244</v>
      </c>
      <c r="B702" s="10"/>
      <c r="C702" s="9" t="s">
        <v>84</v>
      </c>
      <c r="D702" s="10"/>
      <c r="E702" s="10"/>
      <c r="F702" s="10"/>
      <c r="G702" s="10"/>
      <c r="H702" s="23">
        <v>0</v>
      </c>
      <c r="I702" s="28"/>
      <c r="J702" s="28">
        <f>SUM(J703:J705)</f>
        <v>0</v>
      </c>
    </row>
    <row r="703" spans="1:10">
      <c r="A703" s="11"/>
      <c r="B703" s="16"/>
      <c r="C703" s="17"/>
      <c r="D703" s="17"/>
      <c r="E703" s="17"/>
      <c r="F703" s="16"/>
      <c r="G703" s="16"/>
      <c r="H703" s="23"/>
      <c r="I703" s="28"/>
      <c r="J703" s="28">
        <f t="shared" si="17"/>
        <v>0</v>
      </c>
    </row>
    <row r="704" spans="1:10">
      <c r="A704" s="11"/>
      <c r="B704" s="16"/>
      <c r="C704" s="17"/>
      <c r="D704" s="17"/>
      <c r="E704" s="17"/>
      <c r="F704" s="16"/>
      <c r="G704" s="16"/>
      <c r="H704" s="23"/>
      <c r="I704" s="28"/>
      <c r="J704" s="28">
        <f t="shared" si="17"/>
        <v>0</v>
      </c>
    </row>
    <row r="705" spans="1:10">
      <c r="A705" s="11"/>
      <c r="B705" s="16"/>
      <c r="C705" s="17"/>
      <c r="D705" s="17"/>
      <c r="E705" s="17"/>
      <c r="F705" s="16"/>
      <c r="G705" s="16"/>
      <c r="H705" s="23"/>
      <c r="I705" s="28"/>
      <c r="J705" s="28">
        <f t="shared" si="17"/>
        <v>0</v>
      </c>
    </row>
    <row r="706" spans="1:10" ht="24.95" customHeight="1">
      <c r="A706" s="45" t="s">
        <v>245</v>
      </c>
      <c r="B706" s="10"/>
      <c r="C706" s="9" t="s">
        <v>86</v>
      </c>
      <c r="D706" s="10"/>
      <c r="E706" s="10"/>
      <c r="F706" s="10"/>
      <c r="G706" s="10"/>
      <c r="H706" s="23">
        <v>0</v>
      </c>
      <c r="I706" s="28"/>
      <c r="J706" s="28">
        <f>SUM(J707:J709)</f>
        <v>0</v>
      </c>
    </row>
    <row r="707" spans="1:10" s="2" customFormat="1">
      <c r="A707" s="11"/>
      <c r="B707" s="12"/>
      <c r="C707" s="13"/>
      <c r="D707" s="14"/>
      <c r="E707" s="14"/>
      <c r="F707" s="15"/>
      <c r="G707" s="15"/>
      <c r="H707" s="24"/>
      <c r="I707" s="28"/>
      <c r="J707" s="28">
        <f t="shared" ref="J707:J763" si="18">H707*I707</f>
        <v>0</v>
      </c>
    </row>
    <row r="708" spans="1:10" s="2" customFormat="1">
      <c r="A708" s="11"/>
      <c r="B708" s="12"/>
      <c r="C708" s="13"/>
      <c r="D708" s="14"/>
      <c r="E708" s="14"/>
      <c r="F708" s="15"/>
      <c r="G708" s="15"/>
      <c r="H708" s="24"/>
      <c r="I708" s="28"/>
      <c r="J708" s="28">
        <f t="shared" si="18"/>
        <v>0</v>
      </c>
    </row>
    <row r="709" spans="1:10" s="2" customFormat="1">
      <c r="A709" s="11"/>
      <c r="B709" s="12"/>
      <c r="C709" s="13"/>
      <c r="D709" s="14"/>
      <c r="E709" s="14"/>
      <c r="F709" s="15"/>
      <c r="G709" s="15"/>
      <c r="H709" s="24"/>
      <c r="I709" s="28"/>
      <c r="J709" s="28">
        <f t="shared" si="18"/>
        <v>0</v>
      </c>
    </row>
    <row r="710" spans="1:10" s="2" customFormat="1" ht="15.75">
      <c r="A710" s="32" t="s">
        <v>91</v>
      </c>
      <c r="B710" s="33"/>
      <c r="C710" s="34"/>
      <c r="D710" s="35"/>
      <c r="E710" s="35"/>
      <c r="F710" s="36"/>
      <c r="G710" s="36"/>
      <c r="H710" s="37"/>
      <c r="I710" s="38"/>
      <c r="J710" s="28"/>
    </row>
    <row r="711" spans="1:10" ht="24.95" customHeight="1">
      <c r="A711" s="41" t="s">
        <v>282</v>
      </c>
      <c r="B711" s="40"/>
      <c r="C711" s="42"/>
      <c r="D711" s="42"/>
      <c r="E711" s="42"/>
      <c r="F711" s="42"/>
      <c r="G711" s="42"/>
      <c r="H711" s="43"/>
      <c r="I711" s="44"/>
      <c r="J711" s="28"/>
    </row>
    <row r="712" spans="1:10" ht="24.95" customHeight="1">
      <c r="A712" s="45" t="s">
        <v>13</v>
      </c>
      <c r="B712" s="10"/>
      <c r="C712" s="9" t="s">
        <v>93</v>
      </c>
      <c r="D712" s="10"/>
      <c r="E712" s="10"/>
      <c r="F712" s="10"/>
      <c r="G712" s="10"/>
      <c r="H712" s="23">
        <v>0</v>
      </c>
      <c r="I712" s="28"/>
      <c r="J712" s="28">
        <f>SUM(J713:J715)</f>
        <v>764.05</v>
      </c>
    </row>
    <row r="713" spans="1:10" s="2" customFormat="1" ht="22.5">
      <c r="A713" s="11"/>
      <c r="B713" s="12"/>
      <c r="C713" s="169" t="s">
        <v>485</v>
      </c>
      <c r="D713" s="169" t="s">
        <v>249</v>
      </c>
      <c r="E713" s="14" t="s">
        <v>17</v>
      </c>
      <c r="F713" s="15" t="s">
        <v>43</v>
      </c>
      <c r="G713" s="15" t="s">
        <v>19</v>
      </c>
      <c r="H713" s="24">
        <v>59</v>
      </c>
      <c r="I713" s="28">
        <v>12.95</v>
      </c>
      <c r="J713" s="28">
        <f t="shared" si="18"/>
        <v>764.05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ht="24.95" customHeight="1">
      <c r="A716" s="45" t="s">
        <v>94</v>
      </c>
      <c r="B716" s="10"/>
      <c r="C716" s="9" t="s">
        <v>95</v>
      </c>
      <c r="D716" s="10"/>
      <c r="E716" s="10"/>
      <c r="F716" s="10"/>
      <c r="G716" s="10"/>
      <c r="H716" s="23">
        <v>0</v>
      </c>
      <c r="I716" s="28"/>
      <c r="J716" s="28">
        <f>SUM(J717:J719)</f>
        <v>0</v>
      </c>
    </row>
    <row r="717" spans="1:10" s="2" customFormat="1">
      <c r="A717" s="11"/>
      <c r="B717" s="12"/>
      <c r="C717" s="13"/>
      <c r="D717" s="14"/>
      <c r="E717" s="14"/>
      <c r="F717" s="15"/>
      <c r="G717" s="15"/>
      <c r="H717" s="24"/>
      <c r="I717" s="28"/>
      <c r="J717" s="28">
        <f t="shared" si="18"/>
        <v>0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28"/>
      <c r="J718" s="28">
        <f t="shared" si="18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ht="24.95" customHeight="1">
      <c r="A720" s="45" t="s">
        <v>96</v>
      </c>
      <c r="B720" s="10"/>
      <c r="C720" s="9" t="s">
        <v>97</v>
      </c>
      <c r="D720" s="10"/>
      <c r="E720" s="10"/>
      <c r="F720" s="10"/>
      <c r="G720" s="10"/>
      <c r="H720" s="23">
        <v>0</v>
      </c>
      <c r="I720" s="28"/>
      <c r="J720" s="28">
        <f>SUM(J721:J723)</f>
        <v>0</v>
      </c>
    </row>
    <row r="721" spans="1:10" s="2" customFormat="1">
      <c r="A721" s="11"/>
      <c r="B721" s="12"/>
      <c r="C721" s="13"/>
      <c r="D721" s="14"/>
      <c r="E721" s="14"/>
      <c r="F721" s="15"/>
      <c r="G721" s="15"/>
      <c r="H721" s="24"/>
      <c r="I721" s="28"/>
      <c r="J721" s="28">
        <f t="shared" si="18"/>
        <v>0</v>
      </c>
    </row>
    <row r="722" spans="1:10" s="2" customFormat="1">
      <c r="A722" s="11"/>
      <c r="B722" s="12"/>
      <c r="C722" s="13"/>
      <c r="D722" s="14"/>
      <c r="E722" s="14"/>
      <c r="F722" s="15"/>
      <c r="G722" s="15"/>
      <c r="H722" s="24"/>
      <c r="I722" s="28"/>
      <c r="J722" s="28">
        <f t="shared" si="18"/>
        <v>0</v>
      </c>
    </row>
    <row r="723" spans="1:10" s="2" customFormat="1">
      <c r="A723" s="11"/>
      <c r="B723" s="12"/>
      <c r="C723" s="13"/>
      <c r="D723" s="14"/>
      <c r="E723" s="14"/>
      <c r="F723" s="15"/>
      <c r="G723" s="15"/>
      <c r="H723" s="24"/>
      <c r="I723" s="28"/>
      <c r="J723" s="28">
        <f t="shared" si="18"/>
        <v>0</v>
      </c>
    </row>
    <row r="724" spans="1:10" ht="24.95" customHeight="1">
      <c r="A724" s="45" t="s">
        <v>104</v>
      </c>
      <c r="B724" s="10"/>
      <c r="C724" s="9" t="s">
        <v>28</v>
      </c>
      <c r="D724" s="10"/>
      <c r="E724" s="10"/>
      <c r="F724" s="10"/>
      <c r="G724" s="10"/>
      <c r="H724" s="23">
        <v>0</v>
      </c>
      <c r="I724" s="28"/>
      <c r="J724" s="28">
        <f>SUM(J725:J727)</f>
        <v>0</v>
      </c>
    </row>
    <row r="725" spans="1:10">
      <c r="A725" s="11"/>
      <c r="B725" s="16"/>
      <c r="C725" s="17"/>
      <c r="D725" s="17"/>
      <c r="E725" s="17"/>
      <c r="F725" s="16"/>
      <c r="G725" s="16"/>
      <c r="H725" s="23"/>
      <c r="I725" s="28"/>
      <c r="J725" s="28">
        <f t="shared" si="18"/>
        <v>0</v>
      </c>
    </row>
    <row r="726" spans="1:10">
      <c r="A726" s="11"/>
      <c r="B726" s="16"/>
      <c r="C726" s="17"/>
      <c r="D726" s="17"/>
      <c r="E726" s="17"/>
      <c r="F726" s="16"/>
      <c r="G726" s="16"/>
      <c r="H726" s="23"/>
      <c r="I726" s="28"/>
      <c r="J726" s="28">
        <f t="shared" si="18"/>
        <v>0</v>
      </c>
    </row>
    <row r="727" spans="1:10">
      <c r="A727" s="11"/>
      <c r="B727" s="16"/>
      <c r="C727" s="17"/>
      <c r="D727" s="17"/>
      <c r="E727" s="17"/>
      <c r="F727" s="16"/>
      <c r="G727" s="16"/>
      <c r="H727" s="23"/>
      <c r="I727" s="28"/>
      <c r="J727" s="28">
        <f t="shared" si="18"/>
        <v>0</v>
      </c>
    </row>
    <row r="728" spans="1:10" ht="24.95" customHeight="1">
      <c r="A728" s="45" t="s">
        <v>39</v>
      </c>
      <c r="B728" s="10"/>
      <c r="C728" s="9" t="s">
        <v>285</v>
      </c>
      <c r="D728" s="10"/>
      <c r="E728" s="10"/>
      <c r="F728" s="10"/>
      <c r="G728" s="10"/>
      <c r="H728" s="23">
        <v>0</v>
      </c>
      <c r="I728" s="28"/>
      <c r="J728" s="28">
        <f>SUM(J729:J731)</f>
        <v>773.75000000000011</v>
      </c>
    </row>
    <row r="729" spans="1:10" s="2" customFormat="1" ht="22.5">
      <c r="A729" s="11"/>
      <c r="B729" s="12"/>
      <c r="C729" s="169" t="s">
        <v>486</v>
      </c>
      <c r="D729" s="242" t="s">
        <v>487</v>
      </c>
      <c r="E729" s="14" t="s">
        <v>17</v>
      </c>
      <c r="F729" s="15" t="s">
        <v>43</v>
      </c>
      <c r="G729" s="15" t="s">
        <v>33</v>
      </c>
      <c r="H729" s="24">
        <v>61</v>
      </c>
      <c r="I729" s="28">
        <v>12.38</v>
      </c>
      <c r="J729" s="28">
        <f t="shared" si="18"/>
        <v>755.18000000000006</v>
      </c>
    </row>
    <row r="730" spans="1:10" s="2" customFormat="1" ht="22.5">
      <c r="A730" s="11"/>
      <c r="B730" s="12"/>
      <c r="C730" s="169" t="s">
        <v>488</v>
      </c>
      <c r="D730" s="169" t="s">
        <v>489</v>
      </c>
      <c r="E730" s="14" t="s">
        <v>17</v>
      </c>
      <c r="F730" s="15" t="s">
        <v>43</v>
      </c>
      <c r="G730" s="15" t="s">
        <v>33</v>
      </c>
      <c r="H730" s="267">
        <v>1</v>
      </c>
      <c r="I730" s="28">
        <v>18.57</v>
      </c>
      <c r="J730" s="28">
        <f t="shared" si="18"/>
        <v>18.57</v>
      </c>
    </row>
    <row r="731" spans="1:10" s="2" customFormat="1">
      <c r="A731" s="11"/>
      <c r="B731" s="12"/>
      <c r="C731" s="13"/>
      <c r="D731" s="14"/>
      <c r="E731" s="14"/>
      <c r="F731" s="15"/>
      <c r="G731" s="15"/>
      <c r="H731" s="24"/>
      <c r="I731" s="28"/>
      <c r="J731" s="28">
        <f t="shared" si="18"/>
        <v>0</v>
      </c>
    </row>
    <row r="732" spans="1:10" ht="24.95" customHeight="1">
      <c r="A732" s="45" t="s">
        <v>41</v>
      </c>
      <c r="B732" s="10"/>
      <c r="C732" s="9" t="s">
        <v>290</v>
      </c>
      <c r="D732" s="10"/>
      <c r="E732" s="10"/>
      <c r="F732" s="10"/>
      <c r="G732" s="10"/>
      <c r="H732" s="23">
        <v>0</v>
      </c>
      <c r="I732" s="28"/>
      <c r="J732" s="28">
        <f>SUM(J733:J735)</f>
        <v>0</v>
      </c>
    </row>
    <row r="733" spans="1:10">
      <c r="A733" s="11"/>
      <c r="B733" s="16"/>
      <c r="C733" s="17"/>
      <c r="D733" s="17"/>
      <c r="E733" s="17"/>
      <c r="F733" s="16"/>
      <c r="G733" s="16"/>
      <c r="H733" s="23"/>
      <c r="I733" s="28"/>
      <c r="J733" s="28">
        <f t="shared" si="18"/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 s="2" customFormat="1">
      <c r="A735" s="11"/>
      <c r="B735" s="12"/>
      <c r="C735" s="13"/>
      <c r="D735" s="14"/>
      <c r="E735" s="14"/>
      <c r="F735" s="15"/>
      <c r="G735" s="15"/>
      <c r="H735" s="24"/>
      <c r="I735" s="28"/>
      <c r="J735" s="28">
        <f t="shared" si="18"/>
        <v>0</v>
      </c>
    </row>
    <row r="736" spans="1:10" ht="24.95" customHeight="1">
      <c r="A736" s="45" t="s">
        <v>43</v>
      </c>
      <c r="B736" s="10"/>
      <c r="C736" s="9" t="s">
        <v>291</v>
      </c>
      <c r="D736" s="10"/>
      <c r="E736" s="10"/>
      <c r="F736" s="10"/>
      <c r="G736" s="10"/>
      <c r="H736" s="23">
        <v>0</v>
      </c>
      <c r="I736" s="28"/>
      <c r="J736" s="28">
        <f>SUM(J737:J739)</f>
        <v>0</v>
      </c>
    </row>
    <row r="737" spans="1:10">
      <c r="A737" s="11"/>
      <c r="B737" s="16"/>
      <c r="C737" s="17"/>
      <c r="D737" s="17"/>
      <c r="E737" s="17"/>
      <c r="F737" s="16"/>
      <c r="G737" s="16"/>
      <c r="H737" s="23"/>
      <c r="I737" s="28"/>
      <c r="J737" s="28">
        <f t="shared" si="18"/>
        <v>0</v>
      </c>
    </row>
    <row r="738" spans="1:10">
      <c r="A738" s="11"/>
      <c r="B738" s="16"/>
      <c r="C738" s="17"/>
      <c r="D738" s="17"/>
      <c r="E738" s="17"/>
      <c r="F738" s="16"/>
      <c r="G738" s="16"/>
      <c r="H738" s="23"/>
      <c r="I738" s="28"/>
      <c r="J738" s="28">
        <f t="shared" si="18"/>
        <v>0</v>
      </c>
    </row>
    <row r="739" spans="1:10">
      <c r="A739" s="11"/>
      <c r="B739" s="16"/>
      <c r="C739" s="17"/>
      <c r="D739" s="17"/>
      <c r="E739" s="17"/>
      <c r="F739" s="16"/>
      <c r="G739" s="16"/>
      <c r="H739" s="23"/>
      <c r="I739" s="28"/>
      <c r="J739" s="28">
        <f t="shared" si="18"/>
        <v>0</v>
      </c>
    </row>
    <row r="740" spans="1:10" ht="24.95" customHeight="1">
      <c r="A740" s="45" t="s">
        <v>49</v>
      </c>
      <c r="B740" s="10"/>
      <c r="C740" s="9" t="s">
        <v>294</v>
      </c>
      <c r="D740" s="10"/>
      <c r="E740" s="10"/>
      <c r="F740" s="10"/>
      <c r="G740" s="10"/>
      <c r="H740" s="23">
        <v>0</v>
      </c>
      <c r="I740" s="28"/>
      <c r="J740" s="28">
        <f>SUM(J741:J743)</f>
        <v>0</v>
      </c>
    </row>
    <row r="741" spans="1:10" s="2" customFormat="1">
      <c r="A741" s="11"/>
      <c r="B741" s="12"/>
      <c r="C741" s="13"/>
      <c r="D741" s="14"/>
      <c r="E741" s="14"/>
      <c r="F741" s="15"/>
      <c r="G741" s="15"/>
      <c r="H741" s="24"/>
      <c r="I741" s="28"/>
      <c r="J741" s="28">
        <f t="shared" si="18"/>
        <v>0</v>
      </c>
    </row>
    <row r="742" spans="1:10" s="2" customFormat="1">
      <c r="A742" s="11"/>
      <c r="B742" s="12"/>
      <c r="C742" s="13"/>
      <c r="D742" s="14"/>
      <c r="E742" s="14"/>
      <c r="F742" s="15"/>
      <c r="G742" s="15"/>
      <c r="H742" s="24"/>
      <c r="I742" s="28"/>
      <c r="J742" s="28">
        <f t="shared" si="18"/>
        <v>0</v>
      </c>
    </row>
    <row r="743" spans="1:10" s="2" customFormat="1">
      <c r="A743" s="11"/>
      <c r="B743" s="12"/>
      <c r="C743" s="13"/>
      <c r="D743" s="14"/>
      <c r="E743" s="14"/>
      <c r="F743" s="15"/>
      <c r="G743" s="15"/>
      <c r="H743" s="24"/>
      <c r="I743" s="28"/>
      <c r="J743" s="28">
        <f t="shared" si="18"/>
        <v>0</v>
      </c>
    </row>
    <row r="744" spans="1:10" ht="24.95" customHeight="1">
      <c r="A744" s="45" t="s">
        <v>51</v>
      </c>
      <c r="B744" s="10"/>
      <c r="C744" s="9" t="s">
        <v>295</v>
      </c>
      <c r="D744" s="10"/>
      <c r="E744" s="10"/>
      <c r="F744" s="10"/>
      <c r="G744" s="10"/>
      <c r="H744" s="23">
        <v>0</v>
      </c>
      <c r="I744" s="28"/>
      <c r="J744" s="28">
        <f>SUM(J745:J747)</f>
        <v>0</v>
      </c>
    </row>
    <row r="745" spans="1:10">
      <c r="A745" s="11"/>
      <c r="B745" s="16"/>
      <c r="C745" s="17"/>
      <c r="D745" s="17"/>
      <c r="E745" s="17"/>
      <c r="F745" s="16"/>
      <c r="G745" s="16"/>
      <c r="H745" s="23"/>
      <c r="I745" s="28"/>
      <c r="J745" s="28">
        <f t="shared" si="18"/>
        <v>0</v>
      </c>
    </row>
    <row r="746" spans="1:10">
      <c r="A746" s="11"/>
      <c r="B746" s="16"/>
      <c r="C746" s="17"/>
      <c r="D746" s="17"/>
      <c r="E746" s="17"/>
      <c r="F746" s="16"/>
      <c r="G746" s="16"/>
      <c r="H746" s="23"/>
      <c r="I746" s="28"/>
      <c r="J746" s="28">
        <f t="shared" si="18"/>
        <v>0</v>
      </c>
    </row>
    <row r="747" spans="1:10">
      <c r="A747" s="11"/>
      <c r="B747" s="16"/>
      <c r="C747" s="17"/>
      <c r="D747" s="17"/>
      <c r="E747" s="17"/>
      <c r="F747" s="16"/>
      <c r="G747" s="16"/>
      <c r="H747" s="23"/>
      <c r="I747" s="28"/>
      <c r="J747" s="28">
        <f t="shared" si="18"/>
        <v>0</v>
      </c>
    </row>
    <row r="748" spans="1:10" ht="24.95" customHeight="1">
      <c r="A748" s="45" t="s">
        <v>55</v>
      </c>
      <c r="B748" s="10"/>
      <c r="C748" s="9" t="s">
        <v>296</v>
      </c>
      <c r="D748" s="10"/>
      <c r="E748" s="10"/>
      <c r="F748" s="10"/>
      <c r="G748" s="10"/>
      <c r="H748" s="23">
        <v>0</v>
      </c>
      <c r="I748" s="28"/>
      <c r="J748" s="28">
        <f>SUM(J749:J751)</f>
        <v>0</v>
      </c>
    </row>
    <row r="749" spans="1:10" s="2" customFormat="1">
      <c r="A749" s="11"/>
      <c r="B749" s="12"/>
      <c r="C749" s="13"/>
      <c r="D749" s="14"/>
      <c r="E749" s="14"/>
      <c r="F749" s="15"/>
      <c r="G749" s="15"/>
      <c r="H749" s="24"/>
      <c r="I749" s="28"/>
      <c r="J749" s="28">
        <f t="shared" si="18"/>
        <v>0</v>
      </c>
    </row>
    <row r="750" spans="1:10" s="2" customFormat="1">
      <c r="A750" s="11"/>
      <c r="B750" s="12"/>
      <c r="C750" s="13"/>
      <c r="D750" s="14"/>
      <c r="E750" s="14"/>
      <c r="F750" s="15"/>
      <c r="G750" s="15"/>
      <c r="H750" s="24"/>
      <c r="I750" s="28"/>
      <c r="J750" s="28"/>
    </row>
    <row r="751" spans="1:10" s="2" customFormat="1">
      <c r="A751" s="11"/>
      <c r="B751" s="12"/>
      <c r="C751" s="13"/>
      <c r="D751" s="14"/>
      <c r="E751" s="14"/>
      <c r="F751" s="15"/>
      <c r="G751" s="15"/>
      <c r="H751" s="24"/>
      <c r="I751" s="28"/>
      <c r="J751" s="28">
        <f t="shared" si="18"/>
        <v>0</v>
      </c>
    </row>
    <row r="752" spans="1:10" ht="24.95" customHeight="1">
      <c r="A752" s="45" t="s">
        <v>57</v>
      </c>
      <c r="B752" s="10"/>
      <c r="C752" s="9" t="s">
        <v>297</v>
      </c>
      <c r="D752" s="10"/>
      <c r="E752" s="10"/>
      <c r="F752" s="10"/>
      <c r="G752" s="10"/>
      <c r="H752" s="23">
        <v>0</v>
      </c>
      <c r="I752" s="28"/>
      <c r="J752" s="28">
        <f>SUM(J753:J755)</f>
        <v>0</v>
      </c>
    </row>
    <row r="753" spans="1:10">
      <c r="A753" s="11"/>
      <c r="B753" s="16"/>
      <c r="C753" s="17"/>
      <c r="D753" s="17"/>
      <c r="E753" s="17"/>
      <c r="F753" s="16"/>
      <c r="G753" s="16"/>
      <c r="H753" s="23"/>
      <c r="I753" s="28"/>
      <c r="J753" s="28">
        <f t="shared" si="18"/>
        <v>0</v>
      </c>
    </row>
    <row r="754" spans="1:10">
      <c r="A754" s="11"/>
      <c r="B754" s="16"/>
      <c r="C754" s="17"/>
      <c r="D754" s="17"/>
      <c r="E754" s="17"/>
      <c r="F754" s="16"/>
      <c r="G754" s="16"/>
      <c r="H754" s="23"/>
      <c r="I754" s="28"/>
      <c r="J754" s="28"/>
    </row>
    <row r="755" spans="1:10">
      <c r="A755" s="11"/>
      <c r="B755" s="16"/>
      <c r="C755" s="17"/>
      <c r="D755" s="17"/>
      <c r="E755" s="17"/>
      <c r="F755" s="16"/>
      <c r="G755" s="16"/>
      <c r="H755" s="23"/>
      <c r="I755" s="28"/>
      <c r="J755" s="28">
        <f t="shared" si="18"/>
        <v>0</v>
      </c>
    </row>
    <row r="756" spans="1:10" ht="24.95" customHeight="1">
      <c r="A756" s="45" t="s">
        <v>59</v>
      </c>
      <c r="B756" s="10"/>
      <c r="C756" s="9" t="s">
        <v>44</v>
      </c>
      <c r="D756" s="10"/>
      <c r="E756" s="10"/>
      <c r="F756" s="10"/>
      <c r="G756" s="10"/>
      <c r="H756" s="23">
        <v>0</v>
      </c>
      <c r="I756" s="28"/>
      <c r="J756" s="28">
        <f>SUM(J757:J759)</f>
        <v>0</v>
      </c>
    </row>
    <row r="757" spans="1:10" s="2" customFormat="1">
      <c r="A757" s="11"/>
      <c r="B757" s="12"/>
      <c r="C757" s="13"/>
      <c r="D757" s="14"/>
      <c r="E757" s="14"/>
      <c r="F757" s="15"/>
      <c r="G757" s="15"/>
      <c r="H757" s="24"/>
      <c r="I757" s="28"/>
      <c r="J757" s="28">
        <f t="shared" si="18"/>
        <v>0</v>
      </c>
    </row>
    <row r="758" spans="1:10" s="2" customFormat="1">
      <c r="A758" s="11"/>
      <c r="B758" s="12"/>
      <c r="C758" s="13"/>
      <c r="D758" s="14"/>
      <c r="E758" s="14"/>
      <c r="F758" s="15"/>
      <c r="G758" s="15"/>
      <c r="H758" s="24"/>
      <c r="I758" s="28"/>
      <c r="J758" s="28">
        <f t="shared" si="18"/>
        <v>0</v>
      </c>
    </row>
    <row r="759" spans="1:10" s="2" customFormat="1">
      <c r="A759" s="11"/>
      <c r="B759" s="12"/>
      <c r="C759" s="13"/>
      <c r="D759" s="14"/>
      <c r="E759" s="14"/>
      <c r="F759" s="15"/>
      <c r="G759" s="15"/>
      <c r="H759" s="24"/>
      <c r="I759" s="28"/>
      <c r="J759" s="28">
        <f t="shared" si="18"/>
        <v>0</v>
      </c>
    </row>
    <row r="760" spans="1:10" ht="24.95" customHeight="1">
      <c r="A760" s="45" t="s">
        <v>64</v>
      </c>
      <c r="B760" s="10"/>
      <c r="C760" s="9" t="s">
        <v>50</v>
      </c>
      <c r="D760" s="10"/>
      <c r="E760" s="10"/>
      <c r="F760" s="10"/>
      <c r="G760" s="10"/>
      <c r="H760" s="23">
        <v>0</v>
      </c>
      <c r="I760" s="28"/>
      <c r="J760" s="28">
        <f>SUM(J761:J763)</f>
        <v>0</v>
      </c>
    </row>
    <row r="761" spans="1:10">
      <c r="A761" s="11"/>
      <c r="B761" s="16"/>
      <c r="C761" s="17"/>
      <c r="D761" s="17"/>
      <c r="E761" s="17"/>
      <c r="F761" s="16"/>
      <c r="G761" s="16"/>
      <c r="H761" s="23"/>
      <c r="I761" s="28"/>
      <c r="J761" s="28">
        <f t="shared" si="18"/>
        <v>0</v>
      </c>
    </row>
    <row r="762" spans="1:10">
      <c r="A762" s="11"/>
      <c r="B762" s="16"/>
      <c r="C762" s="17"/>
      <c r="D762" s="17"/>
      <c r="E762" s="17"/>
      <c r="F762" s="16"/>
      <c r="G762" s="16"/>
      <c r="H762" s="23"/>
      <c r="I762" s="28"/>
      <c r="J762" s="28"/>
    </row>
    <row r="763" spans="1:10">
      <c r="A763" s="11"/>
      <c r="B763" s="16"/>
      <c r="C763" s="17"/>
      <c r="D763" s="17"/>
      <c r="E763" s="17"/>
      <c r="F763" s="16"/>
      <c r="G763" s="16"/>
      <c r="H763" s="23"/>
      <c r="I763" s="28"/>
      <c r="J763" s="28">
        <f t="shared" si="18"/>
        <v>0</v>
      </c>
    </row>
    <row r="764" spans="1:10" ht="24.6" customHeight="1">
      <c r="A764" s="45" t="s">
        <v>69</v>
      </c>
      <c r="B764" s="10"/>
      <c r="C764" s="9" t="s">
        <v>298</v>
      </c>
      <c r="D764" s="10"/>
      <c r="E764" s="10"/>
      <c r="F764" s="10"/>
      <c r="G764" s="10"/>
      <c r="H764" s="23">
        <v>0</v>
      </c>
      <c r="I764" s="28"/>
      <c r="J764" s="28">
        <f>SUM(J765:J767)</f>
        <v>651.51</v>
      </c>
    </row>
    <row r="765" spans="1:10" s="2" customFormat="1" ht="22.5">
      <c r="A765" s="11"/>
      <c r="B765" s="12"/>
      <c r="C765" s="187" t="s">
        <v>490</v>
      </c>
      <c r="D765" s="169" t="s">
        <v>491</v>
      </c>
      <c r="E765" s="14" t="s">
        <v>17</v>
      </c>
      <c r="F765" s="15" t="s">
        <v>43</v>
      </c>
      <c r="G765" s="15" t="s">
        <v>371</v>
      </c>
      <c r="H765" s="24">
        <v>57</v>
      </c>
      <c r="I765" s="28">
        <v>11.43</v>
      </c>
      <c r="J765" s="28">
        <f t="shared" ref="J765:J815" si="19">H765*I765</f>
        <v>651.51</v>
      </c>
    </row>
    <row r="766" spans="1:10" s="2" customFormat="1">
      <c r="A766" s="11"/>
      <c r="B766" s="12"/>
      <c r="C766" s="13"/>
      <c r="D766" s="14"/>
      <c r="E766" s="14"/>
      <c r="F766" s="15"/>
      <c r="G766" s="15"/>
      <c r="H766" s="24"/>
      <c r="I766" s="28"/>
      <c r="J766" s="28">
        <f t="shared" si="19"/>
        <v>0</v>
      </c>
    </row>
    <row r="767" spans="1:10" s="2" customFormat="1">
      <c r="A767" s="11"/>
      <c r="B767" s="12"/>
      <c r="C767" s="13"/>
      <c r="D767" s="14"/>
      <c r="E767" s="14"/>
      <c r="F767" s="15"/>
      <c r="G767" s="15"/>
      <c r="H767" s="24"/>
      <c r="I767" s="28"/>
      <c r="J767" s="28">
        <f t="shared" si="19"/>
        <v>0</v>
      </c>
    </row>
    <row r="768" spans="1:10" ht="24.95" customHeight="1">
      <c r="A768" s="45" t="s">
        <v>71</v>
      </c>
      <c r="B768" s="10"/>
      <c r="C768" s="9" t="s">
        <v>302</v>
      </c>
      <c r="D768" s="10"/>
      <c r="E768" s="10"/>
      <c r="F768" s="10"/>
      <c r="G768" s="10"/>
      <c r="H768" s="23">
        <v>0</v>
      </c>
      <c r="I768" s="28"/>
      <c r="J768" s="28">
        <f>SUM(J769:J771)</f>
        <v>0</v>
      </c>
    </row>
    <row r="769" spans="1:10">
      <c r="A769" s="11"/>
      <c r="B769" s="16"/>
      <c r="C769" s="17"/>
      <c r="D769" s="17"/>
      <c r="E769" s="17"/>
      <c r="F769" s="16"/>
      <c r="G769" s="16"/>
      <c r="H769" s="23"/>
      <c r="I769" s="28"/>
      <c r="J769" s="28">
        <f t="shared" si="19"/>
        <v>0</v>
      </c>
    </row>
    <row r="770" spans="1:10">
      <c r="A770" s="11"/>
      <c r="B770" s="16"/>
      <c r="C770" s="17"/>
      <c r="D770" s="17"/>
      <c r="E770" s="17"/>
      <c r="F770" s="16"/>
      <c r="G770" s="16"/>
      <c r="H770" s="23"/>
      <c r="I770" s="28"/>
      <c r="J770" s="28"/>
    </row>
    <row r="771" spans="1:10">
      <c r="A771" s="11"/>
      <c r="B771" s="16"/>
      <c r="C771" s="17"/>
      <c r="D771" s="17"/>
      <c r="E771" s="17"/>
      <c r="F771" s="16"/>
      <c r="G771" s="16"/>
      <c r="H771" s="23"/>
      <c r="I771" s="28"/>
      <c r="J771" s="28">
        <f t="shared" si="19"/>
        <v>0</v>
      </c>
    </row>
    <row r="772" spans="1:10" ht="24.95" customHeight="1">
      <c r="A772" s="45" t="s">
        <v>73</v>
      </c>
      <c r="B772" s="10"/>
      <c r="C772" s="9" t="s">
        <v>304</v>
      </c>
      <c r="D772" s="10"/>
      <c r="E772" s="10"/>
      <c r="F772" s="10"/>
      <c r="G772" s="10"/>
      <c r="H772" s="23">
        <v>0</v>
      </c>
      <c r="I772" s="28"/>
      <c r="J772" s="28">
        <f>SUM(J773:J775)</f>
        <v>0</v>
      </c>
    </row>
    <row r="773" spans="1:10" s="2" customFormat="1">
      <c r="A773" s="11"/>
      <c r="B773" s="12"/>
      <c r="C773" s="13"/>
      <c r="D773" s="14"/>
      <c r="E773" s="14"/>
      <c r="F773" s="15"/>
      <c r="G773" s="15"/>
      <c r="H773" s="24"/>
      <c r="I773" s="28"/>
      <c r="J773" s="28">
        <f t="shared" si="19"/>
        <v>0</v>
      </c>
    </row>
    <row r="774" spans="1:10" s="2" customFormat="1">
      <c r="A774" s="11"/>
      <c r="B774" s="12"/>
      <c r="C774" s="13"/>
      <c r="D774" s="14"/>
      <c r="E774" s="14"/>
      <c r="F774" s="15"/>
      <c r="G774" s="15"/>
      <c r="H774" s="24"/>
      <c r="I774" s="28"/>
      <c r="J774" s="28">
        <f t="shared" si="19"/>
        <v>0</v>
      </c>
    </row>
    <row r="775" spans="1:10" s="2" customFormat="1" ht="10.9" customHeight="1">
      <c r="A775" s="11"/>
      <c r="B775" s="12"/>
      <c r="C775" s="13"/>
      <c r="D775" s="14"/>
      <c r="E775" s="14"/>
      <c r="F775" s="15"/>
      <c r="G775" s="15"/>
      <c r="H775" s="24"/>
      <c r="I775" s="28"/>
      <c r="J775" s="28">
        <f t="shared" si="19"/>
        <v>0</v>
      </c>
    </row>
    <row r="776" spans="1:10" ht="24.95" customHeight="1">
      <c r="A776" s="45" t="s">
        <v>75</v>
      </c>
      <c r="B776" s="10"/>
      <c r="C776" s="9" t="s">
        <v>308</v>
      </c>
      <c r="D776" s="10"/>
      <c r="E776" s="10"/>
      <c r="F776" s="10"/>
      <c r="G776" s="10"/>
      <c r="H776" s="23">
        <v>0</v>
      </c>
      <c r="I776" s="28"/>
      <c r="J776" s="28">
        <f>SUM(J777:J779)</f>
        <v>0</v>
      </c>
    </row>
    <row r="777" spans="1:10">
      <c r="A777" s="11"/>
      <c r="B777" s="16"/>
      <c r="C777" s="17"/>
      <c r="D777" s="17"/>
      <c r="E777" s="17"/>
      <c r="F777" s="16"/>
      <c r="G777" s="16"/>
      <c r="H777" s="23"/>
      <c r="I777" s="28"/>
      <c r="J777" s="28">
        <f t="shared" si="19"/>
        <v>0</v>
      </c>
    </row>
    <row r="778" spans="1:10">
      <c r="A778" s="11"/>
      <c r="B778" s="16"/>
      <c r="C778" s="17"/>
      <c r="D778" s="17"/>
      <c r="E778" s="17"/>
      <c r="F778" s="16"/>
      <c r="G778" s="16"/>
      <c r="H778" s="23"/>
      <c r="I778" s="28"/>
      <c r="J778" s="28"/>
    </row>
    <row r="779" spans="1:10">
      <c r="A779" s="11"/>
      <c r="B779" s="16"/>
      <c r="C779" s="17"/>
      <c r="D779" s="17"/>
      <c r="E779" s="17"/>
      <c r="F779" s="16"/>
      <c r="G779" s="16"/>
      <c r="H779" s="23"/>
      <c r="I779" s="28"/>
      <c r="J779" s="28">
        <f t="shared" si="19"/>
        <v>0</v>
      </c>
    </row>
    <row r="780" spans="1:10" ht="24.95" customHeight="1">
      <c r="A780" s="45" t="s">
        <v>77</v>
      </c>
      <c r="B780" s="10"/>
      <c r="C780" s="9" t="s">
        <v>309</v>
      </c>
      <c r="D780" s="10"/>
      <c r="E780" s="10"/>
      <c r="F780" s="10"/>
      <c r="G780" s="10"/>
      <c r="H780" s="23">
        <v>0</v>
      </c>
      <c r="I780" s="28"/>
      <c r="J780" s="28">
        <f>SUM(J781:J783)</f>
        <v>1452.4099999999999</v>
      </c>
    </row>
    <row r="781" spans="1:10" s="2" customFormat="1" ht="22.5">
      <c r="A781" s="11"/>
      <c r="B781" s="12"/>
      <c r="C781" s="169" t="s">
        <v>492</v>
      </c>
      <c r="D781" s="169" t="s">
        <v>493</v>
      </c>
      <c r="E781" s="14" t="s">
        <v>233</v>
      </c>
      <c r="F781" s="15" t="s">
        <v>43</v>
      </c>
      <c r="G781" s="15" t="s">
        <v>33</v>
      </c>
      <c r="H781" s="267">
        <v>61</v>
      </c>
      <c r="I781" s="28">
        <v>23.81</v>
      </c>
      <c r="J781" s="28">
        <f t="shared" si="19"/>
        <v>1452.4099999999999</v>
      </c>
    </row>
    <row r="782" spans="1:10" s="2" customFormat="1">
      <c r="A782" s="11"/>
      <c r="B782" s="12"/>
      <c r="C782" s="13"/>
      <c r="D782" s="14"/>
      <c r="E782" s="14"/>
      <c r="F782" s="15"/>
      <c r="G782" s="15"/>
      <c r="H782" s="24"/>
      <c r="I782" s="28"/>
      <c r="J782" s="28">
        <f t="shared" si="19"/>
        <v>0</v>
      </c>
    </row>
    <row r="783" spans="1:10" s="2" customFormat="1">
      <c r="A783" s="11"/>
      <c r="B783" s="12"/>
      <c r="C783" s="13"/>
      <c r="D783" s="14"/>
      <c r="E783" s="14"/>
      <c r="F783" s="15"/>
      <c r="G783" s="15"/>
      <c r="H783" s="24"/>
      <c r="I783" s="28"/>
      <c r="J783" s="28">
        <f t="shared" si="19"/>
        <v>0</v>
      </c>
    </row>
    <row r="784" spans="1:10" ht="24.95" customHeight="1">
      <c r="A784" s="45" t="s">
        <v>79</v>
      </c>
      <c r="B784" s="10"/>
      <c r="C784" s="9" t="s">
        <v>312</v>
      </c>
      <c r="D784" s="10"/>
      <c r="E784" s="10"/>
      <c r="F784" s="10"/>
      <c r="G784" s="10"/>
      <c r="H784" s="23">
        <v>0</v>
      </c>
      <c r="I784" s="28"/>
      <c r="J784" s="28">
        <f>SUM(J785:J787)</f>
        <v>20.95</v>
      </c>
    </row>
    <row r="785" spans="1:10" ht="22.5">
      <c r="A785" s="11"/>
      <c r="B785" s="16"/>
      <c r="C785" s="263" t="s">
        <v>494</v>
      </c>
      <c r="D785" s="280" t="s">
        <v>495</v>
      </c>
      <c r="E785" s="383" t="s">
        <v>17</v>
      </c>
      <c r="F785" s="384">
        <v>7</v>
      </c>
      <c r="G785" s="384" t="s">
        <v>33</v>
      </c>
      <c r="H785" s="287">
        <v>1</v>
      </c>
      <c r="I785" s="295">
        <v>20.95</v>
      </c>
      <c r="J785" s="295">
        <f t="shared" si="19"/>
        <v>20.95</v>
      </c>
    </row>
    <row r="786" spans="1:10">
      <c r="A786" s="11"/>
      <c r="B786" s="16"/>
      <c r="C786" s="17"/>
      <c r="D786" s="17"/>
      <c r="E786" s="17"/>
      <c r="F786" s="16"/>
      <c r="G786" s="16"/>
      <c r="H786" s="23"/>
      <c r="I786" s="28"/>
      <c r="J786" s="28"/>
    </row>
    <row r="787" spans="1:10">
      <c r="A787" s="11"/>
      <c r="B787" s="16"/>
      <c r="C787" s="17"/>
      <c r="D787" s="17"/>
      <c r="E787" s="17"/>
      <c r="F787" s="16"/>
      <c r="G787" s="16"/>
      <c r="H787" s="23"/>
      <c r="I787" s="28"/>
      <c r="J787" s="28">
        <f t="shared" si="19"/>
        <v>0</v>
      </c>
    </row>
    <row r="788" spans="1:10" ht="24.95" customHeight="1">
      <c r="A788" s="45" t="s">
        <v>81</v>
      </c>
      <c r="B788" s="10"/>
      <c r="C788" s="9" t="s">
        <v>212</v>
      </c>
      <c r="D788" s="10"/>
      <c r="E788" s="10"/>
      <c r="F788" s="10"/>
      <c r="G788" s="10"/>
      <c r="H788" s="23">
        <v>0</v>
      </c>
      <c r="I788" s="28"/>
      <c r="J788" s="28">
        <f>SUM(J789:J791)</f>
        <v>674.37</v>
      </c>
    </row>
    <row r="789" spans="1:10" s="2" customFormat="1" ht="22.5">
      <c r="A789" s="11"/>
      <c r="B789" s="12"/>
      <c r="C789" s="169" t="s">
        <v>496</v>
      </c>
      <c r="D789" s="169" t="s">
        <v>497</v>
      </c>
      <c r="E789" s="14" t="s">
        <v>17</v>
      </c>
      <c r="F789" s="15" t="s">
        <v>43</v>
      </c>
      <c r="G789" s="15" t="s">
        <v>371</v>
      </c>
      <c r="H789" s="24">
        <v>59</v>
      </c>
      <c r="I789" s="28">
        <v>11.43</v>
      </c>
      <c r="J789" s="28">
        <f t="shared" si="19"/>
        <v>674.37</v>
      </c>
    </row>
    <row r="790" spans="1:10" s="2" customFormat="1">
      <c r="A790" s="11"/>
      <c r="B790" s="12"/>
      <c r="C790" s="13"/>
      <c r="D790" s="14"/>
      <c r="E790" s="14"/>
      <c r="F790" s="15"/>
      <c r="G790" s="15"/>
      <c r="H790" s="24"/>
      <c r="I790" s="28"/>
      <c r="J790" s="28">
        <f t="shared" si="19"/>
        <v>0</v>
      </c>
    </row>
    <row r="791" spans="1:10" s="2" customFormat="1">
      <c r="A791" s="11"/>
      <c r="B791" s="12"/>
      <c r="C791" s="13"/>
      <c r="D791" s="14"/>
      <c r="E791" s="14"/>
      <c r="F791" s="15"/>
      <c r="G791" s="15"/>
      <c r="H791" s="24"/>
      <c r="I791" s="28"/>
      <c r="J791" s="28">
        <f t="shared" si="19"/>
        <v>0</v>
      </c>
    </row>
    <row r="792" spans="1:10" ht="24.95" customHeight="1">
      <c r="A792" s="45" t="s">
        <v>83</v>
      </c>
      <c r="B792" s="10"/>
      <c r="C792" s="9" t="s">
        <v>219</v>
      </c>
      <c r="D792" s="10"/>
      <c r="E792" s="10"/>
      <c r="F792" s="10"/>
      <c r="G792" s="10"/>
      <c r="H792" s="23">
        <v>0</v>
      </c>
      <c r="I792" s="28"/>
      <c r="J792" s="28">
        <f>SUM(J793:J795)</f>
        <v>0</v>
      </c>
    </row>
    <row r="793" spans="1:10">
      <c r="A793" s="11"/>
      <c r="B793" s="16"/>
      <c r="C793" s="17"/>
      <c r="D793" s="17"/>
      <c r="E793" s="17"/>
      <c r="F793" s="16"/>
      <c r="G793" s="16"/>
      <c r="H793" s="23"/>
      <c r="I793" s="28"/>
      <c r="J793" s="28">
        <f t="shared" si="19"/>
        <v>0</v>
      </c>
    </row>
    <row r="794" spans="1:10">
      <c r="A794" s="11"/>
      <c r="B794" s="16"/>
      <c r="C794" s="17"/>
      <c r="D794" s="17"/>
      <c r="E794" s="17"/>
      <c r="F794" s="16"/>
      <c r="G794" s="16"/>
      <c r="H794" s="23"/>
      <c r="I794" s="28"/>
      <c r="J794" s="28"/>
    </row>
    <row r="795" spans="1:10">
      <c r="A795" s="11"/>
      <c r="B795" s="16"/>
      <c r="C795" s="17"/>
      <c r="D795" s="17"/>
      <c r="E795" s="17"/>
      <c r="F795" s="16"/>
      <c r="G795" s="16"/>
      <c r="H795" s="23"/>
      <c r="I795" s="28"/>
      <c r="J795" s="28">
        <f t="shared" si="19"/>
        <v>0</v>
      </c>
    </row>
    <row r="796" spans="1:10" ht="24.95" customHeight="1">
      <c r="A796" s="45" t="s">
        <v>85</v>
      </c>
      <c r="B796" s="10"/>
      <c r="C796" s="9" t="s">
        <v>220</v>
      </c>
      <c r="D796" s="10"/>
      <c r="E796" s="10"/>
      <c r="F796" s="10"/>
      <c r="G796" s="10"/>
      <c r="H796" s="23">
        <v>0</v>
      </c>
      <c r="I796" s="28"/>
      <c r="J796" s="28">
        <f>SUM(J797:J799)</f>
        <v>802.9</v>
      </c>
    </row>
    <row r="797" spans="1:10" s="2" customFormat="1">
      <c r="A797" s="11"/>
      <c r="B797" s="12"/>
      <c r="C797" s="385" t="s">
        <v>498</v>
      </c>
      <c r="D797" s="364" t="s">
        <v>499</v>
      </c>
      <c r="E797" s="14" t="s">
        <v>17</v>
      </c>
      <c r="F797" s="15" t="s">
        <v>43</v>
      </c>
      <c r="G797" s="15" t="s">
        <v>19</v>
      </c>
      <c r="H797" s="24">
        <v>62</v>
      </c>
      <c r="I797" s="28">
        <v>12.95</v>
      </c>
      <c r="J797" s="28">
        <f t="shared" si="19"/>
        <v>802.9</v>
      </c>
    </row>
    <row r="798" spans="1:10" s="2" customFormat="1">
      <c r="A798" s="11"/>
      <c r="B798" s="12"/>
      <c r="C798" s="13"/>
      <c r="D798" s="14"/>
      <c r="E798" s="14"/>
      <c r="F798" s="15"/>
      <c r="G798" s="15"/>
      <c r="H798" s="24"/>
      <c r="I798" s="28"/>
      <c r="J798" s="28">
        <f t="shared" si="19"/>
        <v>0</v>
      </c>
    </row>
    <row r="799" spans="1:10" s="2" customFormat="1">
      <c r="A799" s="11"/>
      <c r="B799" s="12"/>
      <c r="C799" s="13"/>
      <c r="D799" s="14"/>
      <c r="E799" s="14"/>
      <c r="F799" s="15"/>
      <c r="G799" s="15"/>
      <c r="H799" s="24"/>
      <c r="I799" s="28"/>
      <c r="J799" s="28">
        <f t="shared" si="19"/>
        <v>0</v>
      </c>
    </row>
    <row r="800" spans="1:10" ht="25.9" customHeight="1">
      <c r="A800" s="45" t="s">
        <v>126</v>
      </c>
      <c r="B800" s="10"/>
      <c r="C800" s="9" t="s">
        <v>227</v>
      </c>
      <c r="D800" s="10"/>
      <c r="E800" s="10"/>
      <c r="F800" s="10"/>
      <c r="G800" s="10"/>
      <c r="H800" s="23">
        <v>0</v>
      </c>
      <c r="I800" s="28"/>
      <c r="J800" s="28">
        <f>SUM(J803:J803)</f>
        <v>0</v>
      </c>
    </row>
    <row r="801" spans="1:10" ht="10.9" customHeight="1">
      <c r="A801" s="45"/>
      <c r="B801" s="10"/>
      <c r="C801" s="9"/>
      <c r="D801" s="10"/>
      <c r="E801" s="10"/>
      <c r="F801" s="10"/>
      <c r="G801" s="10"/>
      <c r="H801" s="23"/>
      <c r="I801" s="28"/>
      <c r="J801" s="28"/>
    </row>
    <row r="802" spans="1:10" ht="12" customHeight="1">
      <c r="A802" s="45"/>
      <c r="B802" s="10"/>
      <c r="C802" s="9"/>
      <c r="D802" s="10"/>
      <c r="E802" s="10"/>
      <c r="F802" s="10"/>
      <c r="G802" s="10"/>
      <c r="H802" s="23"/>
      <c r="I802" s="28"/>
      <c r="J802" s="28"/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ht="24.95" customHeight="1">
      <c r="A804" s="45" t="s">
        <v>127</v>
      </c>
      <c r="B804" s="10"/>
      <c r="C804" s="9" t="s">
        <v>58</v>
      </c>
      <c r="D804" s="10"/>
      <c r="E804" s="10"/>
      <c r="F804" s="10"/>
      <c r="G804" s="10"/>
      <c r="H804" s="23">
        <v>0</v>
      </c>
      <c r="I804" s="28"/>
      <c r="J804" s="28">
        <f>SUM(J805:J807)</f>
        <v>0</v>
      </c>
    </row>
    <row r="805" spans="1:10" s="2" customFormat="1">
      <c r="A805" s="11"/>
      <c r="B805" s="12"/>
      <c r="C805" s="13"/>
      <c r="D805" s="14"/>
      <c r="E805" s="14"/>
      <c r="F805" s="15"/>
      <c r="G805" s="15"/>
      <c r="H805" s="24"/>
      <c r="I805" s="28"/>
      <c r="J805" s="28">
        <f t="shared" si="19"/>
        <v>0</v>
      </c>
    </row>
    <row r="806" spans="1:10" s="2" customFormat="1">
      <c r="A806" s="11"/>
      <c r="B806" s="12"/>
      <c r="C806" s="13"/>
      <c r="D806" s="14"/>
      <c r="E806" s="14"/>
      <c r="F806" s="15"/>
      <c r="G806" s="15"/>
      <c r="H806" s="24"/>
      <c r="I806" s="28"/>
      <c r="J806" s="28">
        <f t="shared" si="19"/>
        <v>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ht="24.95" customHeight="1">
      <c r="A808" s="45" t="s">
        <v>128</v>
      </c>
      <c r="B808" s="10"/>
      <c r="C808" s="9" t="s">
        <v>60</v>
      </c>
      <c r="D808" s="10"/>
      <c r="E808" s="10"/>
      <c r="F808" s="10"/>
      <c r="G808" s="10"/>
      <c r="H808" s="23">
        <v>0</v>
      </c>
      <c r="I808" s="28"/>
      <c r="J808" s="28">
        <f>SUM(J809:J811)</f>
        <v>0</v>
      </c>
    </row>
    <row r="809" spans="1:10" s="2" customFormat="1">
      <c r="A809" s="11"/>
      <c r="B809" s="12"/>
      <c r="C809" s="13"/>
      <c r="D809" s="14"/>
      <c r="E809" s="14"/>
      <c r="F809" s="15"/>
      <c r="G809" s="15"/>
      <c r="H809" s="24"/>
      <c r="I809" s="28"/>
      <c r="J809" s="28">
        <f t="shared" si="19"/>
        <v>0</v>
      </c>
    </row>
    <row r="810" spans="1:10" s="2" customFormat="1">
      <c r="A810" s="11"/>
      <c r="B810" s="12"/>
      <c r="C810" s="13"/>
      <c r="D810" s="14"/>
      <c r="E810" s="14"/>
      <c r="F810" s="15"/>
      <c r="G810" s="15"/>
      <c r="H810" s="24"/>
      <c r="I810" s="28"/>
      <c r="J810" s="28">
        <f t="shared" si="19"/>
        <v>0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ht="24.95" customHeight="1">
      <c r="A812" s="45" t="s">
        <v>146</v>
      </c>
      <c r="B812" s="10"/>
      <c r="C812" s="197" t="s">
        <v>230</v>
      </c>
      <c r="D812" s="196"/>
      <c r="E812" s="196"/>
      <c r="F812" s="196"/>
      <c r="G812" s="196"/>
      <c r="H812" s="198">
        <v>0</v>
      </c>
      <c r="I812" s="116"/>
      <c r="J812" s="116">
        <f>SUM(J813:J815)</f>
        <v>1626.8700000000001</v>
      </c>
    </row>
    <row r="813" spans="1:10" s="2" customFormat="1" ht="33.75">
      <c r="A813" s="11"/>
      <c r="B813" s="115"/>
      <c r="C813" s="297" t="s">
        <v>500</v>
      </c>
      <c r="D813" s="297" t="s">
        <v>501</v>
      </c>
      <c r="E813" s="217" t="s">
        <v>233</v>
      </c>
      <c r="F813" s="144" t="s">
        <v>43</v>
      </c>
      <c r="G813" s="144" t="s">
        <v>19</v>
      </c>
      <c r="H813" s="358">
        <v>61</v>
      </c>
      <c r="I813" s="386">
        <v>26.67</v>
      </c>
      <c r="J813" s="211">
        <f t="shared" si="19"/>
        <v>1626.8700000000001</v>
      </c>
    </row>
    <row r="814" spans="1:10" s="2" customFormat="1">
      <c r="A814" s="11"/>
      <c r="B814" s="12"/>
      <c r="C814" s="191"/>
      <c r="D814" s="192"/>
      <c r="E814" s="192"/>
      <c r="F814" s="149"/>
      <c r="G814" s="149"/>
      <c r="H814" s="193"/>
      <c r="I814" s="121"/>
      <c r="J814" s="121">
        <f t="shared" si="19"/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19"/>
        <v>0</v>
      </c>
    </row>
    <row r="816" spans="1:10" ht="24.95" customHeight="1">
      <c r="A816" s="45" t="s">
        <v>175</v>
      </c>
      <c r="B816" s="10"/>
      <c r="C816" s="9" t="s">
        <v>235</v>
      </c>
      <c r="D816" s="10"/>
      <c r="E816" s="10"/>
      <c r="F816" s="10"/>
      <c r="G816" s="10"/>
      <c r="H816" s="23">
        <v>0</v>
      </c>
      <c r="I816" s="28"/>
      <c r="J816" s="28">
        <f>SUM(J817:J819)</f>
        <v>0</v>
      </c>
    </row>
    <row r="817" spans="1:10">
      <c r="A817" s="11"/>
      <c r="B817" s="16"/>
      <c r="C817" s="17"/>
      <c r="D817" s="17"/>
      <c r="E817" s="17"/>
      <c r="F817" s="16"/>
      <c r="G817" s="16"/>
      <c r="H817" s="23"/>
      <c r="I817" s="28"/>
      <c r="J817" s="28">
        <f t="shared" ref="J817:J851" si="20">H817*I817</f>
        <v>0</v>
      </c>
    </row>
    <row r="818" spans="1:10" s="2" customFormat="1">
      <c r="A818" s="11"/>
      <c r="B818" s="12"/>
      <c r="C818" s="13"/>
      <c r="D818" s="14"/>
      <c r="E818" s="14"/>
      <c r="F818" s="15"/>
      <c r="G818" s="15"/>
      <c r="H818" s="24"/>
      <c r="I818" s="28"/>
      <c r="J818" s="28">
        <f t="shared" si="20"/>
        <v>0</v>
      </c>
    </row>
    <row r="819" spans="1:10" s="2" customFormat="1">
      <c r="A819" s="11"/>
      <c r="B819" s="12"/>
      <c r="C819" s="13"/>
      <c r="D819" s="14"/>
      <c r="E819" s="14"/>
      <c r="F819" s="15"/>
      <c r="G819" s="15"/>
      <c r="H819" s="24"/>
      <c r="I819" s="28"/>
      <c r="J819" s="28">
        <f t="shared" si="20"/>
        <v>0</v>
      </c>
    </row>
    <row r="820" spans="1:10" ht="24.95" customHeight="1">
      <c r="A820" s="45" t="s">
        <v>176</v>
      </c>
      <c r="B820" s="10"/>
      <c r="C820" s="9" t="s">
        <v>324</v>
      </c>
      <c r="D820" s="10"/>
      <c r="E820" s="10"/>
      <c r="F820" s="10"/>
      <c r="G820" s="10"/>
      <c r="H820" s="23">
        <v>0</v>
      </c>
      <c r="I820" s="28"/>
      <c r="J820" s="28">
        <f>SUM(J821:J823)</f>
        <v>0</v>
      </c>
    </row>
    <row r="821" spans="1:10">
      <c r="A821" s="11"/>
      <c r="B821" s="16"/>
      <c r="C821" s="17"/>
      <c r="D821" s="17"/>
      <c r="E821" s="17"/>
      <c r="F821" s="16"/>
      <c r="G821" s="16"/>
      <c r="H821" s="23"/>
      <c r="I821" s="28"/>
      <c r="J821" s="28">
        <f t="shared" si="20"/>
        <v>0</v>
      </c>
    </row>
    <row r="822" spans="1:10">
      <c r="A822" s="11"/>
      <c r="B822" s="16"/>
      <c r="C822" s="17"/>
      <c r="D822" s="17"/>
      <c r="E822" s="17"/>
      <c r="F822" s="16"/>
      <c r="G822" s="16"/>
      <c r="H822" s="23"/>
      <c r="I822" s="28"/>
      <c r="J822" s="28"/>
    </row>
    <row r="823" spans="1:10">
      <c r="A823" s="11"/>
      <c r="B823" s="16"/>
      <c r="C823" s="17"/>
      <c r="D823" s="17"/>
      <c r="E823" s="17"/>
      <c r="F823" s="16"/>
      <c r="G823" s="16"/>
      <c r="H823" s="23"/>
      <c r="I823" s="28"/>
      <c r="J823" s="28">
        <f t="shared" si="20"/>
        <v>0</v>
      </c>
    </row>
    <row r="824" spans="1:10" ht="24.95" customHeight="1">
      <c r="A824" s="45" t="s">
        <v>177</v>
      </c>
      <c r="B824" s="10"/>
      <c r="C824" s="9" t="s">
        <v>87</v>
      </c>
      <c r="D824" s="10"/>
      <c r="E824" s="10"/>
      <c r="F824" s="10"/>
      <c r="G824" s="10"/>
      <c r="H824" s="23">
        <v>0</v>
      </c>
      <c r="I824" s="28"/>
      <c r="J824" s="28">
        <f>SUM(J825:J827)</f>
        <v>595.69999999999993</v>
      </c>
    </row>
    <row r="825" spans="1:10" s="2" customFormat="1" ht="45">
      <c r="A825" s="11"/>
      <c r="B825" s="12"/>
      <c r="C825" s="169" t="s">
        <v>502</v>
      </c>
      <c r="D825" s="169" t="s">
        <v>483</v>
      </c>
      <c r="E825" s="281" t="s">
        <v>17</v>
      </c>
      <c r="F825" s="268" t="s">
        <v>43</v>
      </c>
      <c r="G825" s="299" t="s">
        <v>19</v>
      </c>
      <c r="H825" s="269">
        <v>46</v>
      </c>
      <c r="I825" s="387">
        <v>12.95</v>
      </c>
      <c r="J825" s="295">
        <f t="shared" si="20"/>
        <v>595.69999999999993</v>
      </c>
    </row>
    <row r="826" spans="1:10" s="2" customFormat="1">
      <c r="A826" s="11"/>
      <c r="B826" s="12"/>
      <c r="C826" s="13"/>
      <c r="D826" s="14"/>
      <c r="E826" s="14"/>
      <c r="F826" s="15"/>
      <c r="G826" s="15"/>
      <c r="H826" s="24"/>
      <c r="I826" s="28"/>
      <c r="J826" s="28">
        <f t="shared" si="20"/>
        <v>0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>
        <f t="shared" si="20"/>
        <v>0</v>
      </c>
    </row>
    <row r="828" spans="1:10" ht="24.95" customHeight="1">
      <c r="A828" s="45" t="s">
        <v>240</v>
      </c>
      <c r="B828" s="10"/>
      <c r="C828" s="9" t="s">
        <v>65</v>
      </c>
      <c r="D828" s="10"/>
      <c r="E828" s="10"/>
      <c r="F828" s="10"/>
      <c r="G828" s="10"/>
      <c r="H828" s="23">
        <v>0</v>
      </c>
      <c r="I828" s="28"/>
      <c r="J828" s="28">
        <f>SUM(J829:J831)</f>
        <v>376.38</v>
      </c>
    </row>
    <row r="829" spans="1:10" s="2" customFormat="1" ht="22.5">
      <c r="A829" s="11"/>
      <c r="B829" s="12"/>
      <c r="C829" s="169" t="s">
        <v>503</v>
      </c>
      <c r="D829" s="169" t="s">
        <v>327</v>
      </c>
      <c r="E829" s="14" t="s">
        <v>17</v>
      </c>
      <c r="F829" s="15" t="s">
        <v>43</v>
      </c>
      <c r="G829" s="15" t="s">
        <v>427</v>
      </c>
      <c r="H829" s="24">
        <v>41</v>
      </c>
      <c r="I829" s="28">
        <v>9.18</v>
      </c>
      <c r="J829" s="28">
        <f t="shared" si="20"/>
        <v>376.38</v>
      </c>
    </row>
    <row r="830" spans="1:10" s="2" customFormat="1">
      <c r="A830" s="11"/>
      <c r="B830" s="12"/>
      <c r="C830" s="13"/>
      <c r="D830" s="14"/>
      <c r="E830" s="14"/>
      <c r="F830" s="15"/>
      <c r="G830" s="15"/>
      <c r="H830" s="24"/>
      <c r="I830" s="28"/>
      <c r="J830" s="28"/>
    </row>
    <row r="831" spans="1:10" s="2" customFormat="1" ht="10.9" customHeight="1">
      <c r="A831" s="11"/>
      <c r="B831" s="12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ht="24.95" customHeight="1">
      <c r="A832" s="45" t="s">
        <v>241</v>
      </c>
      <c r="B832" s="10"/>
      <c r="C832" s="9" t="s">
        <v>70</v>
      </c>
      <c r="D832" s="10"/>
      <c r="E832" s="10"/>
      <c r="F832" s="10"/>
      <c r="G832" s="10"/>
      <c r="H832" s="23">
        <v>0</v>
      </c>
      <c r="I832" s="28"/>
      <c r="J832" s="28">
        <f>SUM(J833:J835)</f>
        <v>0</v>
      </c>
    </row>
    <row r="833" spans="1:10">
      <c r="A833" s="11"/>
      <c r="B833" s="16"/>
      <c r="C833" s="17"/>
      <c r="D833" s="17"/>
      <c r="E833" s="17"/>
      <c r="F833" s="16"/>
      <c r="G833" s="16"/>
      <c r="H833" s="23"/>
      <c r="I833" s="28"/>
      <c r="J833" s="28">
        <f t="shared" si="20"/>
        <v>0</v>
      </c>
    </row>
    <row r="834" spans="1:10" s="2" customFormat="1">
      <c r="A834" s="11"/>
      <c r="B834" s="16"/>
      <c r="C834" s="13"/>
      <c r="D834" s="14"/>
      <c r="E834" s="14"/>
      <c r="F834" s="15"/>
      <c r="G834" s="15"/>
      <c r="H834" s="24"/>
      <c r="I834" s="28"/>
      <c r="J834" s="28">
        <f t="shared" si="20"/>
        <v>0</v>
      </c>
    </row>
    <row r="835" spans="1:10" s="2" customFormat="1">
      <c r="A835" s="11"/>
      <c r="B835" s="12"/>
      <c r="C835" s="13"/>
      <c r="D835" s="14"/>
      <c r="E835" s="14"/>
      <c r="F835" s="15"/>
      <c r="G835" s="15"/>
      <c r="H835" s="24"/>
      <c r="I835" s="28"/>
      <c r="J835" s="28">
        <f t="shared" si="20"/>
        <v>0</v>
      </c>
    </row>
    <row r="836" spans="1:10" ht="24.95" customHeight="1">
      <c r="A836" s="45" t="s">
        <v>242</v>
      </c>
      <c r="B836" s="10"/>
      <c r="C836" s="9" t="s">
        <v>72</v>
      </c>
      <c r="D836" s="10"/>
      <c r="E836" s="10"/>
      <c r="F836" s="10"/>
      <c r="G836" s="10"/>
      <c r="H836" s="23">
        <v>0</v>
      </c>
      <c r="I836" s="28"/>
      <c r="J836" s="28">
        <f>SUM(J837:J843)</f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>
      <c r="A838" s="11"/>
      <c r="B838" s="16"/>
      <c r="C838" s="17"/>
      <c r="D838" s="17"/>
      <c r="E838" s="17"/>
      <c r="F838" s="16"/>
      <c r="G838" s="16"/>
      <c r="H838" s="23"/>
      <c r="I838" s="28"/>
      <c r="J838" s="28">
        <f t="shared" si="20"/>
        <v>0</v>
      </c>
    </row>
    <row r="839" spans="1:10" s="2" customFormat="1">
      <c r="A839" s="11"/>
      <c r="B839" s="16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>
      <c r="A840" s="11"/>
      <c r="B840" s="16"/>
      <c r="C840" s="17"/>
      <c r="D840" s="17"/>
      <c r="E840" s="17"/>
      <c r="F840" s="16"/>
      <c r="G840" s="16"/>
      <c r="H840" s="23"/>
      <c r="I840" s="28"/>
      <c r="J840" s="28">
        <f t="shared" si="20"/>
        <v>0</v>
      </c>
    </row>
    <row r="841" spans="1:10" s="2" customFormat="1">
      <c r="A841" s="11"/>
      <c r="B841" s="12"/>
      <c r="C841" s="13"/>
      <c r="D841" s="14"/>
      <c r="E841" s="14"/>
      <c r="F841" s="15"/>
      <c r="G841" s="15"/>
      <c r="H841" s="24"/>
      <c r="I841" s="28"/>
      <c r="J841" s="28">
        <f t="shared" si="20"/>
        <v>0</v>
      </c>
    </row>
    <row r="842" spans="1:10" s="2" customFormat="1">
      <c r="A842" s="11"/>
      <c r="B842" s="12"/>
      <c r="C842" s="14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>
      <c r="A843" s="11"/>
      <c r="B843" s="12"/>
      <c r="C843" s="14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ht="24.95" customHeight="1">
      <c r="A844" s="45" t="s">
        <v>243</v>
      </c>
      <c r="B844" s="10"/>
      <c r="C844" s="9" t="s">
        <v>74</v>
      </c>
      <c r="D844" s="10"/>
      <c r="E844" s="10"/>
      <c r="F844" s="10"/>
      <c r="G844" s="10"/>
      <c r="H844" s="23">
        <v>0</v>
      </c>
      <c r="I844" s="28"/>
      <c r="J844" s="28">
        <f>SUM(J845:J847)</f>
        <v>0</v>
      </c>
    </row>
    <row r="845" spans="1:10" s="2" customFormat="1">
      <c r="A845" s="11"/>
      <c r="B845" s="12"/>
      <c r="C845" s="13"/>
      <c r="D845" s="14"/>
      <c r="E845" s="14"/>
      <c r="F845" s="15"/>
      <c r="G845" s="15"/>
      <c r="H845" s="24"/>
      <c r="I845" s="28"/>
      <c r="J845" s="28">
        <f t="shared" si="20"/>
        <v>0</v>
      </c>
    </row>
    <row r="846" spans="1:10" s="2" customFormat="1" ht="12" customHeight="1">
      <c r="A846" s="11"/>
      <c r="B846" s="12"/>
      <c r="C846" s="13"/>
      <c r="D846" s="14"/>
      <c r="E846" s="14"/>
      <c r="F846" s="15"/>
      <c r="G846" s="15"/>
      <c r="H846" s="24"/>
      <c r="I846" s="28"/>
      <c r="J846" s="28">
        <f t="shared" si="20"/>
        <v>0</v>
      </c>
    </row>
    <row r="847" spans="1:10" s="2" customFormat="1" ht="10.9" customHeight="1">
      <c r="A847" s="11"/>
      <c r="B847" s="12"/>
      <c r="C847" s="13"/>
      <c r="D847" s="14"/>
      <c r="E847" s="14"/>
      <c r="F847" s="15"/>
      <c r="G847" s="15"/>
      <c r="H847" s="24"/>
      <c r="I847" s="28"/>
      <c r="J847" s="28">
        <f t="shared" si="20"/>
        <v>0</v>
      </c>
    </row>
    <row r="848" spans="1:10" ht="25.5" customHeight="1">
      <c r="A848" s="45" t="s">
        <v>244</v>
      </c>
      <c r="B848" s="10"/>
      <c r="C848" s="9" t="s">
        <v>76</v>
      </c>
      <c r="D848" s="10"/>
      <c r="E848" s="10"/>
      <c r="F848" s="10"/>
      <c r="G848" s="10"/>
      <c r="H848" s="23">
        <v>0</v>
      </c>
      <c r="I848" s="28"/>
      <c r="J848" s="28">
        <f>SUM(J849:J851)</f>
        <v>0</v>
      </c>
    </row>
    <row r="849" spans="1:10">
      <c r="A849" s="11"/>
      <c r="B849" s="16"/>
      <c r="C849" s="17"/>
      <c r="D849" s="17"/>
      <c r="E849" s="17"/>
      <c r="F849" s="16"/>
      <c r="G849" s="16"/>
      <c r="H849" s="23"/>
      <c r="I849" s="28"/>
      <c r="J849" s="28">
        <f t="shared" si="20"/>
        <v>0</v>
      </c>
    </row>
    <row r="850" spans="1:10">
      <c r="A850" s="11"/>
      <c r="B850" s="16"/>
      <c r="C850" s="17"/>
      <c r="D850" s="17"/>
      <c r="E850" s="17"/>
      <c r="F850" s="16"/>
      <c r="G850" s="16"/>
      <c r="H850" s="23"/>
      <c r="I850" s="28"/>
      <c r="J850" s="28"/>
    </row>
    <row r="851" spans="1:10">
      <c r="A851" s="11"/>
      <c r="B851" s="16"/>
      <c r="C851" s="17"/>
      <c r="D851" s="17"/>
      <c r="E851" s="17"/>
      <c r="F851" s="16"/>
      <c r="G851" s="16"/>
      <c r="H851" s="23"/>
      <c r="I851" s="28"/>
      <c r="J851" s="28">
        <f t="shared" si="20"/>
        <v>0</v>
      </c>
    </row>
    <row r="852" spans="1:10" ht="24.95" customHeight="1">
      <c r="A852" s="45" t="s">
        <v>245</v>
      </c>
      <c r="B852" s="10"/>
      <c r="C852" s="9" t="s">
        <v>78</v>
      </c>
      <c r="D852" s="10"/>
      <c r="E852" s="10"/>
      <c r="F852" s="10"/>
      <c r="G852" s="10"/>
      <c r="H852" s="23">
        <v>0</v>
      </c>
      <c r="I852" s="28"/>
      <c r="J852" s="28">
        <f>SUM(J853:J855)</f>
        <v>0</v>
      </c>
    </row>
    <row r="853" spans="1:10" s="2" customFormat="1">
      <c r="A853" s="11"/>
      <c r="B853" s="12"/>
      <c r="C853" s="14"/>
      <c r="D853" s="13"/>
      <c r="E853" s="14"/>
      <c r="F853" s="15"/>
      <c r="G853" s="15"/>
      <c r="H853" s="24"/>
      <c r="I853" s="28"/>
      <c r="J853" s="28">
        <f t="shared" ref="J853:J867" si="21">H853*I853</f>
        <v>0</v>
      </c>
    </row>
    <row r="854" spans="1:10" s="2" customFormat="1">
      <c r="A854" s="11"/>
      <c r="B854" s="12"/>
      <c r="C854" s="14"/>
      <c r="D854" s="13"/>
      <c r="E854" s="14"/>
      <c r="F854" s="15"/>
      <c r="G854" s="15"/>
      <c r="H854" s="24"/>
      <c r="I854" s="28"/>
      <c r="J854" s="28">
        <f t="shared" si="21"/>
        <v>0</v>
      </c>
    </row>
    <row r="855" spans="1:10" s="2" customFormat="1">
      <c r="A855" s="11"/>
      <c r="B855" s="12"/>
      <c r="C855" s="14"/>
      <c r="D855" s="13"/>
      <c r="E855" s="14"/>
      <c r="F855" s="15"/>
      <c r="G855" s="15"/>
      <c r="H855" s="24"/>
      <c r="I855" s="28"/>
      <c r="J855" s="28">
        <f t="shared" si="21"/>
        <v>0</v>
      </c>
    </row>
    <row r="856" spans="1:10" ht="24.95" customHeight="1">
      <c r="A856" s="45" t="s">
        <v>246</v>
      </c>
      <c r="B856" s="10"/>
      <c r="C856" s="9" t="s">
        <v>82</v>
      </c>
      <c r="D856" s="10"/>
      <c r="E856" s="10"/>
      <c r="F856" s="10"/>
      <c r="G856" s="10"/>
      <c r="H856" s="23">
        <v>0</v>
      </c>
      <c r="I856" s="28"/>
      <c r="J856" s="28">
        <f>SUM(J857:J859)</f>
        <v>0</v>
      </c>
    </row>
    <row r="857" spans="1:10">
      <c r="A857" s="11"/>
      <c r="B857" s="16"/>
      <c r="C857" s="17"/>
      <c r="D857" s="17"/>
      <c r="E857" s="17"/>
      <c r="F857" s="16"/>
      <c r="G857" s="16"/>
      <c r="H857" s="23"/>
      <c r="I857" s="28"/>
      <c r="J857" s="28">
        <f t="shared" si="21"/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 ht="24.95" customHeight="1">
      <c r="A860" s="45" t="s">
        <v>329</v>
      </c>
      <c r="B860" s="10"/>
      <c r="C860" s="9" t="s">
        <v>84</v>
      </c>
      <c r="D860" s="10"/>
      <c r="E860" s="10"/>
      <c r="F860" s="10"/>
      <c r="G860" s="10"/>
      <c r="H860" s="23">
        <v>0</v>
      </c>
      <c r="I860" s="28"/>
      <c r="J860" s="28">
        <f>SUM(J861:J863)</f>
        <v>0</v>
      </c>
    </row>
    <row r="861" spans="1:10">
      <c r="A861" s="11"/>
      <c r="B861" s="16"/>
      <c r="C861" s="17"/>
      <c r="D861" s="17"/>
      <c r="E861" s="17"/>
      <c r="F861" s="16"/>
      <c r="G861" s="16"/>
      <c r="H861" s="23"/>
      <c r="I861" s="28"/>
      <c r="J861" s="28">
        <f t="shared" si="21"/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 ht="24.95" customHeight="1">
      <c r="A864" s="45" t="s">
        <v>330</v>
      </c>
      <c r="B864" s="10"/>
      <c r="C864" s="9" t="s">
        <v>86</v>
      </c>
      <c r="D864" s="10"/>
      <c r="E864" s="10"/>
      <c r="F864" s="10"/>
      <c r="G864" s="10"/>
      <c r="H864" s="23">
        <v>0</v>
      </c>
      <c r="I864" s="28"/>
      <c r="J864" s="28">
        <f>SUM(J865:J867)</f>
        <v>0</v>
      </c>
    </row>
    <row r="865" spans="1:10">
      <c r="A865" s="11"/>
      <c r="B865" s="16"/>
      <c r="C865" s="17"/>
      <c r="D865" s="17"/>
      <c r="E865" s="17"/>
      <c r="F865" s="16"/>
      <c r="G865" s="16"/>
      <c r="H865" s="23"/>
      <c r="I865" s="28"/>
      <c r="J865" s="28">
        <f t="shared" si="21"/>
        <v>0</v>
      </c>
    </row>
    <row r="866" spans="1:10">
      <c r="A866" s="11"/>
      <c r="B866" s="16"/>
      <c r="C866" s="17"/>
      <c r="D866" s="17"/>
      <c r="E866" s="17"/>
      <c r="F866" s="16"/>
      <c r="G866" s="16"/>
      <c r="H866" s="23"/>
      <c r="I866" s="28"/>
      <c r="J866" s="28">
        <f t="shared" si="21"/>
        <v>0</v>
      </c>
    </row>
    <row r="867" spans="1:10">
      <c r="A867" s="11"/>
      <c r="B867" s="16"/>
      <c r="C867" s="17"/>
      <c r="D867" s="17"/>
      <c r="E867" s="17"/>
      <c r="F867" s="16"/>
      <c r="G867" s="16"/>
      <c r="H867" s="23"/>
      <c r="I867" s="28"/>
      <c r="J867" s="28">
        <f t="shared" si="21"/>
        <v>0</v>
      </c>
    </row>
    <row r="868" spans="1:10" s="2" customFormat="1" ht="15.75">
      <c r="A868" s="32" t="s">
        <v>91</v>
      </c>
      <c r="B868" s="33"/>
      <c r="C868" s="34"/>
      <c r="D868" s="35"/>
      <c r="E868" s="35"/>
      <c r="F868" s="36"/>
      <c r="G868" s="36"/>
      <c r="H868" s="37"/>
      <c r="I868" s="38"/>
      <c r="J868" s="28"/>
    </row>
    <row r="869" spans="1:10" ht="24.95" customHeight="1">
      <c r="A869" s="41" t="s">
        <v>331</v>
      </c>
      <c r="B869" s="40"/>
      <c r="C869" s="42"/>
      <c r="D869" s="42"/>
      <c r="E869" s="42"/>
      <c r="F869" s="42"/>
      <c r="G869" s="42"/>
      <c r="H869" s="43"/>
      <c r="I869" s="44"/>
      <c r="J869" s="28"/>
    </row>
    <row r="870" spans="1:10" ht="24.95" customHeight="1">
      <c r="A870" s="45" t="s">
        <v>13</v>
      </c>
      <c r="B870" s="10"/>
      <c r="C870" s="9" t="s">
        <v>93</v>
      </c>
      <c r="D870" s="10"/>
      <c r="E870" s="10"/>
      <c r="F870" s="10"/>
      <c r="G870" s="10"/>
      <c r="H870" s="23">
        <v>0</v>
      </c>
      <c r="I870" s="28"/>
      <c r="J870" s="28">
        <f>SUM(J871:J873)</f>
        <v>608.65</v>
      </c>
    </row>
    <row r="871" spans="1:10" s="2" customFormat="1" ht="22.5">
      <c r="A871" s="11"/>
      <c r="B871" s="12"/>
      <c r="C871" s="169" t="s">
        <v>504</v>
      </c>
      <c r="D871" s="169" t="s">
        <v>505</v>
      </c>
      <c r="E871" s="14" t="s">
        <v>17</v>
      </c>
      <c r="F871" s="15" t="s">
        <v>49</v>
      </c>
      <c r="G871" s="15" t="s">
        <v>19</v>
      </c>
      <c r="H871" s="24">
        <v>47</v>
      </c>
      <c r="I871" s="28">
        <v>12.95</v>
      </c>
      <c r="J871" s="28">
        <f>H871*I871</f>
        <v>608.65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 t="shared" ref="J872:J935" si="22">H872*I872</f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 ht="24.95" customHeight="1">
      <c r="A874" s="45" t="s">
        <v>94</v>
      </c>
      <c r="B874" s="10"/>
      <c r="C874" s="9" t="s">
        <v>95</v>
      </c>
      <c r="D874" s="10"/>
      <c r="E874" s="10"/>
      <c r="F874" s="10"/>
      <c r="G874" s="10"/>
      <c r="H874" s="23">
        <v>0</v>
      </c>
      <c r="I874" s="28"/>
      <c r="J874" s="28">
        <f>SUM(J875:J877)</f>
        <v>0</v>
      </c>
    </row>
    <row r="875" spans="1:10" s="2" customFormat="1">
      <c r="A875" s="11"/>
      <c r="B875" s="12"/>
      <c r="C875" s="13"/>
      <c r="D875" s="14"/>
      <c r="E875" s="14"/>
      <c r="F875" s="15"/>
      <c r="G875" s="15"/>
      <c r="H875" s="24"/>
      <c r="I875" s="28"/>
      <c r="J875" s="28">
        <f t="shared" si="22"/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2"/>
        <v>0</v>
      </c>
    </row>
    <row r="877" spans="1:10">
      <c r="A877" s="11"/>
      <c r="B877" s="16"/>
      <c r="C877" s="17"/>
      <c r="D877" s="17"/>
      <c r="E877" s="17"/>
      <c r="F877" s="16"/>
      <c r="G877" s="16"/>
      <c r="H877" s="23"/>
      <c r="I877" s="28"/>
      <c r="J877" s="28">
        <f t="shared" si="22"/>
        <v>0</v>
      </c>
    </row>
    <row r="878" spans="1:10" ht="24.95" customHeight="1">
      <c r="A878" s="45" t="s">
        <v>96</v>
      </c>
      <c r="B878" s="10"/>
      <c r="C878" s="9" t="s">
        <v>97</v>
      </c>
      <c r="D878" s="10"/>
      <c r="E878" s="10"/>
      <c r="F878" s="10"/>
      <c r="G878" s="10"/>
      <c r="H878" s="23">
        <v>0</v>
      </c>
      <c r="I878" s="28"/>
      <c r="J878" s="28">
        <f>SUM(J879:J881)</f>
        <v>0</v>
      </c>
    </row>
    <row r="879" spans="1:10" s="2" customFormat="1">
      <c r="A879" s="11"/>
      <c r="B879" s="12"/>
      <c r="C879" s="13"/>
      <c r="D879" s="14"/>
      <c r="E879" s="14"/>
      <c r="F879" s="15"/>
      <c r="G879" s="15"/>
      <c r="H879" s="24"/>
      <c r="I879" s="28"/>
      <c r="J879" s="28">
        <f t="shared" si="22"/>
        <v>0</v>
      </c>
    </row>
    <row r="880" spans="1:10" s="2" customFormat="1">
      <c r="A880" s="11"/>
      <c r="B880" s="12"/>
      <c r="C880" s="13"/>
      <c r="D880" s="14"/>
      <c r="E880" s="14"/>
      <c r="F880" s="15"/>
      <c r="G880" s="15"/>
      <c r="H880" s="24"/>
      <c r="I880" s="28"/>
      <c r="J880" s="28">
        <f t="shared" si="22"/>
        <v>0</v>
      </c>
    </row>
    <row r="881" spans="1:10" s="2" customFormat="1">
      <c r="A881" s="11"/>
      <c r="B881" s="12"/>
      <c r="C881" s="13"/>
      <c r="D881" s="14"/>
      <c r="E881" s="14"/>
      <c r="F881" s="15"/>
      <c r="G881" s="15"/>
      <c r="H881" s="24"/>
      <c r="I881" s="28"/>
      <c r="J881" s="28">
        <f t="shared" si="22"/>
        <v>0</v>
      </c>
    </row>
    <row r="882" spans="1:10" ht="24.95" customHeight="1">
      <c r="A882" s="45" t="s">
        <v>104</v>
      </c>
      <c r="B882" s="10"/>
      <c r="C882" s="9" t="s">
        <v>28</v>
      </c>
      <c r="D882" s="10"/>
      <c r="E882" s="10"/>
      <c r="F882" s="10"/>
      <c r="G882" s="10"/>
      <c r="H882" s="23">
        <v>0</v>
      </c>
      <c r="I882" s="28"/>
      <c r="J882" s="28">
        <f>SUM(J883:J885)</f>
        <v>0</v>
      </c>
    </row>
    <row r="883" spans="1:10">
      <c r="A883" s="11"/>
      <c r="B883" s="16"/>
      <c r="C883" s="17"/>
      <c r="D883" s="17"/>
      <c r="E883" s="17"/>
      <c r="F883" s="16"/>
      <c r="G883" s="16"/>
      <c r="H883" s="23"/>
      <c r="I883" s="28"/>
      <c r="J883" s="28">
        <f t="shared" si="22"/>
        <v>0</v>
      </c>
    </row>
    <row r="884" spans="1:10">
      <c r="A884" s="11"/>
      <c r="B884" s="16"/>
      <c r="C884" s="17"/>
      <c r="D884" s="17"/>
      <c r="E884" s="17"/>
      <c r="F884" s="16"/>
      <c r="G884" s="16"/>
      <c r="H884" s="23"/>
      <c r="I884" s="28"/>
      <c r="J884" s="28">
        <f t="shared" si="22"/>
        <v>0</v>
      </c>
    </row>
    <row r="885" spans="1:10">
      <c r="A885" s="11"/>
      <c r="B885" s="16"/>
      <c r="C885" s="17"/>
      <c r="D885" s="17"/>
      <c r="E885" s="17"/>
      <c r="F885" s="16"/>
      <c r="G885" s="16"/>
      <c r="H885" s="23"/>
      <c r="I885" s="28"/>
      <c r="J885" s="28">
        <f t="shared" si="22"/>
        <v>0</v>
      </c>
    </row>
    <row r="886" spans="1:10" ht="24.95" customHeight="1">
      <c r="A886" s="45" t="s">
        <v>39</v>
      </c>
      <c r="B886" s="10"/>
      <c r="C886" s="9" t="s">
        <v>334</v>
      </c>
      <c r="D886" s="10"/>
      <c r="E886" s="10"/>
      <c r="F886" s="10"/>
      <c r="G886" s="10"/>
      <c r="H886" s="23">
        <v>0</v>
      </c>
      <c r="I886" s="28"/>
      <c r="J886" s="28">
        <f>SUM(J887:J889)</f>
        <v>433.3</v>
      </c>
    </row>
    <row r="887" spans="1:10" s="2" customFormat="1" ht="22.5">
      <c r="A887" s="11"/>
      <c r="B887" s="12"/>
      <c r="C887" s="169" t="s">
        <v>506</v>
      </c>
      <c r="D887" s="169" t="s">
        <v>507</v>
      </c>
      <c r="E887" s="14" t="s">
        <v>17</v>
      </c>
      <c r="F887" s="15" t="s">
        <v>49</v>
      </c>
      <c r="G887" s="15" t="s">
        <v>508</v>
      </c>
      <c r="H887" s="24">
        <v>35</v>
      </c>
      <c r="I887" s="28">
        <v>12.38</v>
      </c>
      <c r="J887" s="28">
        <f t="shared" si="22"/>
        <v>433.3</v>
      </c>
    </row>
    <row r="888" spans="1:10" s="2" customFormat="1">
      <c r="A888" s="11"/>
      <c r="B888" s="12"/>
      <c r="C888" s="13"/>
      <c r="D888" s="14"/>
      <c r="E888" s="14"/>
      <c r="F888" s="15"/>
      <c r="G888" s="15"/>
      <c r="H888" s="24"/>
      <c r="I888" s="28"/>
      <c r="J888" s="28">
        <f t="shared" si="22"/>
        <v>0</v>
      </c>
    </row>
    <row r="889" spans="1:10" s="2" customFormat="1">
      <c r="A889" s="11"/>
      <c r="B889" s="12"/>
      <c r="C889" s="13"/>
      <c r="D889" s="14"/>
      <c r="E889" s="14"/>
      <c r="F889" s="15"/>
      <c r="G889" s="15"/>
      <c r="H889" s="24"/>
      <c r="I889" s="28"/>
      <c r="J889" s="28">
        <f t="shared" si="22"/>
        <v>0</v>
      </c>
    </row>
    <row r="890" spans="1:10" ht="24.95" customHeight="1">
      <c r="A890" s="45" t="s">
        <v>41</v>
      </c>
      <c r="B890" s="10"/>
      <c r="C890" s="9" t="s">
        <v>339</v>
      </c>
      <c r="D890" s="10"/>
      <c r="E890" s="10"/>
      <c r="F890" s="10"/>
      <c r="G890" s="10"/>
      <c r="H890" s="23">
        <v>0</v>
      </c>
      <c r="I890" s="28"/>
      <c r="J890" s="28">
        <f>SUM(J891:J893)</f>
        <v>0</v>
      </c>
    </row>
    <row r="891" spans="1:10">
      <c r="A891" s="11"/>
      <c r="B891" s="16"/>
      <c r="C891" s="17"/>
      <c r="D891" s="17"/>
      <c r="E891" s="17"/>
      <c r="F891" s="16"/>
      <c r="G891" s="16"/>
      <c r="H891" s="23"/>
      <c r="I891" s="28"/>
      <c r="J891" s="28">
        <f t="shared" si="22"/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 s="2" customFormat="1">
      <c r="A893" s="11"/>
      <c r="B893" s="12"/>
      <c r="C893" s="13"/>
      <c r="D893" s="14"/>
      <c r="E893" s="14"/>
      <c r="F893" s="15"/>
      <c r="G893" s="15"/>
      <c r="H893" s="24"/>
      <c r="I893" s="28"/>
      <c r="J893" s="28">
        <f t="shared" si="22"/>
        <v>0</v>
      </c>
    </row>
    <row r="894" spans="1:10" ht="24.95" customHeight="1">
      <c r="A894" s="45" t="s">
        <v>43</v>
      </c>
      <c r="B894" s="10"/>
      <c r="C894" s="9" t="s">
        <v>340</v>
      </c>
      <c r="D894" s="10"/>
      <c r="E894" s="10"/>
      <c r="F894" s="10"/>
      <c r="G894" s="10"/>
      <c r="H894" s="23">
        <v>0</v>
      </c>
      <c r="I894" s="28"/>
      <c r="J894" s="28">
        <f>SUM(J895:J897)</f>
        <v>114.3</v>
      </c>
    </row>
    <row r="895" spans="1:10" ht="22.5">
      <c r="A895" s="11"/>
      <c r="B895" s="16"/>
      <c r="C895" s="169" t="s">
        <v>509</v>
      </c>
      <c r="D895" s="260" t="s">
        <v>510</v>
      </c>
      <c r="E895" s="17" t="s">
        <v>17</v>
      </c>
      <c r="F895" s="16">
        <v>8</v>
      </c>
      <c r="G895" s="16" t="s">
        <v>371</v>
      </c>
      <c r="H895" s="23">
        <v>10</v>
      </c>
      <c r="I895" s="28">
        <v>11.43</v>
      </c>
      <c r="J895" s="28">
        <f t="shared" si="22"/>
        <v>114.3</v>
      </c>
    </row>
    <row r="896" spans="1:10">
      <c r="A896" s="11"/>
      <c r="B896" s="16"/>
      <c r="C896" s="17"/>
      <c r="D896" s="17"/>
      <c r="E896" s="17"/>
      <c r="F896" s="16"/>
      <c r="G896" s="16"/>
      <c r="H896" s="23"/>
      <c r="I896" s="28"/>
      <c r="J896" s="28">
        <f t="shared" si="22"/>
        <v>0</v>
      </c>
    </row>
    <row r="897" spans="1:10">
      <c r="A897" s="11"/>
      <c r="B897" s="16"/>
      <c r="C897" s="17"/>
      <c r="D897" s="17"/>
      <c r="E897" s="17"/>
      <c r="F897" s="16"/>
      <c r="G897" s="16"/>
      <c r="H897" s="23"/>
      <c r="I897" s="28"/>
      <c r="J897" s="28">
        <f t="shared" si="22"/>
        <v>0</v>
      </c>
    </row>
    <row r="898" spans="1:10" ht="24.95" customHeight="1">
      <c r="A898" s="45" t="s">
        <v>49</v>
      </c>
      <c r="B898" s="10"/>
      <c r="C898" s="9" t="s">
        <v>343</v>
      </c>
      <c r="D898" s="10"/>
      <c r="E898" s="10"/>
      <c r="F898" s="10"/>
      <c r="G898" s="10"/>
      <c r="H898" s="23">
        <v>0</v>
      </c>
      <c r="I898" s="28"/>
      <c r="J898" s="28">
        <f>SUM(J899:J901)</f>
        <v>0</v>
      </c>
    </row>
    <row r="899" spans="1:10" s="2" customFormat="1">
      <c r="A899" s="11"/>
      <c r="B899" s="12"/>
      <c r="C899" s="13"/>
      <c r="D899" s="14"/>
      <c r="E899" s="14"/>
      <c r="F899" s="15"/>
      <c r="G899" s="15"/>
      <c r="H899" s="24"/>
      <c r="I899" s="28"/>
      <c r="J899" s="28">
        <f t="shared" si="22"/>
        <v>0</v>
      </c>
    </row>
    <row r="900" spans="1:10" s="2" customFormat="1">
      <c r="A900" s="11"/>
      <c r="B900" s="12"/>
      <c r="C900" s="13"/>
      <c r="D900" s="14"/>
      <c r="E900" s="14"/>
      <c r="F900" s="15"/>
      <c r="G900" s="15"/>
      <c r="H900" s="24"/>
      <c r="I900" s="28"/>
      <c r="J900" s="28">
        <f t="shared" si="22"/>
        <v>0</v>
      </c>
    </row>
    <row r="901" spans="1:10" s="2" customFormat="1">
      <c r="A901" s="11"/>
      <c r="B901" s="12"/>
      <c r="C901" s="13"/>
      <c r="D901" s="14"/>
      <c r="E901" s="14"/>
      <c r="F901" s="15"/>
      <c r="G901" s="15"/>
      <c r="H901" s="24"/>
      <c r="I901" s="28"/>
      <c r="J901" s="28">
        <f t="shared" si="22"/>
        <v>0</v>
      </c>
    </row>
    <row r="902" spans="1:10" ht="24.95" customHeight="1">
      <c r="A902" s="45" t="s">
        <v>51</v>
      </c>
      <c r="B902" s="10"/>
      <c r="C902" s="9" t="s">
        <v>295</v>
      </c>
      <c r="D902" s="10"/>
      <c r="E902" s="10"/>
      <c r="F902" s="10"/>
      <c r="G902" s="10"/>
      <c r="H902" s="23">
        <v>0</v>
      </c>
      <c r="I902" s="28"/>
      <c r="J902" s="28">
        <f>SUM(J903:J905)</f>
        <v>0</v>
      </c>
    </row>
    <row r="903" spans="1:10">
      <c r="A903" s="11"/>
      <c r="B903" s="16"/>
      <c r="C903" s="17"/>
      <c r="D903" s="17"/>
      <c r="E903" s="17"/>
      <c r="F903" s="16"/>
      <c r="G903" s="16"/>
      <c r="H903" s="23"/>
      <c r="I903" s="28"/>
      <c r="J903" s="28">
        <f t="shared" si="22"/>
        <v>0</v>
      </c>
    </row>
    <row r="904" spans="1:10">
      <c r="A904" s="11"/>
      <c r="B904" s="16"/>
      <c r="C904" s="17"/>
      <c r="D904" s="17"/>
      <c r="E904" s="17"/>
      <c r="F904" s="16"/>
      <c r="G904" s="16"/>
      <c r="H904" s="23"/>
      <c r="I904" s="28"/>
      <c r="J904" s="28">
        <f t="shared" si="22"/>
        <v>0</v>
      </c>
    </row>
    <row r="905" spans="1:10">
      <c r="A905" s="11"/>
      <c r="B905" s="16"/>
      <c r="C905" s="17"/>
      <c r="D905" s="17"/>
      <c r="E905" s="17"/>
      <c r="F905" s="16"/>
      <c r="G905" s="16"/>
      <c r="H905" s="23"/>
      <c r="I905" s="28"/>
      <c r="J905" s="28">
        <f t="shared" si="22"/>
        <v>0</v>
      </c>
    </row>
    <row r="906" spans="1:10" ht="24.95" customHeight="1">
      <c r="A906" s="45" t="s">
        <v>55</v>
      </c>
      <c r="B906" s="10"/>
      <c r="C906" s="9" t="s">
        <v>344</v>
      </c>
      <c r="D906" s="10"/>
      <c r="E906" s="10"/>
      <c r="F906" s="10"/>
      <c r="G906" s="10"/>
      <c r="H906" s="23">
        <v>0</v>
      </c>
      <c r="I906" s="28"/>
      <c r="J906" s="28">
        <f>SUM(J907:J909)</f>
        <v>0</v>
      </c>
    </row>
    <row r="907" spans="1:10" s="2" customFormat="1">
      <c r="A907" s="11"/>
      <c r="B907" s="12"/>
      <c r="C907" s="13"/>
      <c r="D907" s="14"/>
      <c r="E907" s="14"/>
      <c r="F907" s="15"/>
      <c r="G907" s="15"/>
      <c r="H907" s="24"/>
      <c r="I907" s="28"/>
      <c r="J907" s="28">
        <f t="shared" si="22"/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/>
    </row>
    <row r="909" spans="1:10" s="2" customFormat="1" ht="11.45" customHeight="1">
      <c r="A909" s="11"/>
      <c r="B909" s="12"/>
      <c r="C909" s="13"/>
      <c r="D909" s="14"/>
      <c r="E909" s="14"/>
      <c r="F909" s="15"/>
      <c r="G909" s="15"/>
      <c r="H909" s="24"/>
      <c r="I909" s="28"/>
      <c r="J909" s="28">
        <f t="shared" si="22"/>
        <v>0</v>
      </c>
    </row>
    <row r="910" spans="1:10" ht="24.95" customHeight="1">
      <c r="A910" s="45" t="s">
        <v>57</v>
      </c>
      <c r="B910" s="10"/>
      <c r="C910" s="9" t="s">
        <v>345</v>
      </c>
      <c r="D910" s="10"/>
      <c r="E910" s="10"/>
      <c r="F910" s="10"/>
      <c r="G910" s="10"/>
      <c r="H910" s="23">
        <v>0</v>
      </c>
      <c r="I910" s="28"/>
      <c r="J910" s="28">
        <f>SUM(J911:J913)</f>
        <v>0</v>
      </c>
    </row>
    <row r="911" spans="1:10" s="2" customFormat="1">
      <c r="A911" s="11"/>
      <c r="B911" s="12"/>
      <c r="C911" s="13"/>
      <c r="D911" s="14"/>
      <c r="E911" s="14"/>
      <c r="F911" s="15"/>
      <c r="G911" s="15"/>
      <c r="H911" s="24"/>
      <c r="I911" s="28"/>
      <c r="J911" s="28">
        <f t="shared" si="22"/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/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ht="24.95" customHeight="1">
      <c r="A914" s="45" t="s">
        <v>59</v>
      </c>
      <c r="B914" s="10"/>
      <c r="C914" s="9" t="s">
        <v>44</v>
      </c>
      <c r="D914" s="10"/>
      <c r="E914" s="10"/>
      <c r="F914" s="10"/>
      <c r="G914" s="10"/>
      <c r="H914" s="23">
        <v>0</v>
      </c>
      <c r="I914" s="28"/>
      <c r="J914" s="28">
        <f>SUM(J915:J917)</f>
        <v>0</v>
      </c>
    </row>
    <row r="915" spans="1:10" s="2" customFormat="1">
      <c r="A915" s="11"/>
      <c r="B915" s="12"/>
      <c r="C915" s="13"/>
      <c r="D915" s="14"/>
      <c r="E915" s="14"/>
      <c r="F915" s="15"/>
      <c r="G915" s="15"/>
      <c r="H915" s="24"/>
      <c r="I915" s="28"/>
      <c r="J915" s="28">
        <f t="shared" si="22"/>
        <v>0</v>
      </c>
    </row>
    <row r="916" spans="1:10" s="2" customFormat="1">
      <c r="A916" s="11"/>
      <c r="B916" s="12"/>
      <c r="C916" s="13"/>
      <c r="D916" s="14"/>
      <c r="E916" s="14"/>
      <c r="F916" s="15"/>
      <c r="G916" s="15"/>
      <c r="H916" s="24"/>
      <c r="I916" s="28"/>
      <c r="J916" s="28">
        <f t="shared" si="22"/>
        <v>0</v>
      </c>
    </row>
    <row r="917" spans="1:10" s="2" customFormat="1">
      <c r="A917" s="11"/>
      <c r="B917" s="12"/>
      <c r="C917" s="13"/>
      <c r="D917" s="14"/>
      <c r="E917" s="14"/>
      <c r="F917" s="15"/>
      <c r="G917" s="15"/>
      <c r="H917" s="24"/>
      <c r="I917" s="28"/>
      <c r="J917" s="28">
        <f t="shared" si="22"/>
        <v>0</v>
      </c>
    </row>
    <row r="918" spans="1:10" ht="24.95" customHeight="1">
      <c r="A918" s="45" t="s">
        <v>64</v>
      </c>
      <c r="B918" s="10"/>
      <c r="C918" s="9" t="s">
        <v>50</v>
      </c>
      <c r="D918" s="10"/>
      <c r="E918" s="10"/>
      <c r="F918" s="10"/>
      <c r="G918" s="10"/>
      <c r="H918" s="23">
        <v>0</v>
      </c>
      <c r="I918" s="28"/>
      <c r="J918" s="28">
        <f>SUM(J919:J921)</f>
        <v>0</v>
      </c>
    </row>
    <row r="919" spans="1:10">
      <c r="A919" s="11"/>
      <c r="B919" s="16"/>
      <c r="C919" s="17"/>
      <c r="D919" s="17"/>
      <c r="E919" s="17"/>
      <c r="F919" s="16"/>
      <c r="G919" s="16"/>
      <c r="H919" s="23"/>
      <c r="I919" s="28"/>
      <c r="J919" s="28">
        <f t="shared" si="22"/>
        <v>0</v>
      </c>
    </row>
    <row r="920" spans="1:10">
      <c r="A920" s="11"/>
      <c r="B920" s="16"/>
      <c r="C920" s="17"/>
      <c r="D920" s="17"/>
      <c r="E920" s="17"/>
      <c r="F920" s="16"/>
      <c r="G920" s="16"/>
      <c r="H920" s="23"/>
      <c r="I920" s="28"/>
      <c r="J920" s="28"/>
    </row>
    <row r="921" spans="1:10">
      <c r="A921" s="11"/>
      <c r="B921" s="16"/>
      <c r="C921" s="17"/>
      <c r="D921" s="17"/>
      <c r="E921" s="17"/>
      <c r="F921" s="16"/>
      <c r="G921" s="16"/>
      <c r="H921" s="23"/>
      <c r="I921" s="28"/>
      <c r="J921" s="28">
        <f t="shared" si="22"/>
        <v>0</v>
      </c>
    </row>
    <row r="922" spans="1:10" ht="24.95" customHeight="1">
      <c r="A922" s="45" t="s">
        <v>69</v>
      </c>
      <c r="B922" s="10"/>
      <c r="C922" s="9" t="s">
        <v>298</v>
      </c>
      <c r="D922" s="10"/>
      <c r="E922" s="10"/>
      <c r="F922" s="10"/>
      <c r="G922" s="10"/>
      <c r="H922" s="23">
        <v>0</v>
      </c>
      <c r="I922" s="28"/>
      <c r="J922" s="28">
        <f>SUM(J923:J925)</f>
        <v>673.4</v>
      </c>
    </row>
    <row r="923" spans="1:10" s="2" customFormat="1" ht="22.5">
      <c r="A923" s="11"/>
      <c r="B923" s="12"/>
      <c r="C923" s="187" t="s">
        <v>511</v>
      </c>
      <c r="D923" s="363" t="s">
        <v>512</v>
      </c>
      <c r="E923" s="361" t="s">
        <v>17</v>
      </c>
      <c r="F923" s="362" t="s">
        <v>49</v>
      </c>
      <c r="G923" s="362" t="s">
        <v>19</v>
      </c>
      <c r="H923" s="24">
        <v>52</v>
      </c>
      <c r="I923" s="28">
        <v>12.95</v>
      </c>
      <c r="J923" s="28">
        <f t="shared" si="22"/>
        <v>673.4</v>
      </c>
    </row>
    <row r="924" spans="1:10" s="2" customFormat="1">
      <c r="A924" s="11"/>
      <c r="B924" s="12"/>
      <c r="C924" s="13"/>
      <c r="D924" s="14"/>
      <c r="E924" s="14"/>
      <c r="F924" s="15"/>
      <c r="G924" s="15"/>
      <c r="H924" s="24"/>
      <c r="I924" s="28"/>
      <c r="J924" s="28">
        <f t="shared" si="22"/>
        <v>0</v>
      </c>
    </row>
    <row r="925" spans="1:10" s="2" customFormat="1">
      <c r="A925" s="11"/>
      <c r="B925" s="12"/>
      <c r="C925" s="13"/>
      <c r="D925" s="14"/>
      <c r="E925" s="14"/>
      <c r="F925" s="15"/>
      <c r="G925" s="15"/>
      <c r="H925" s="24"/>
      <c r="I925" s="28"/>
      <c r="J925" s="28">
        <f t="shared" si="22"/>
        <v>0</v>
      </c>
    </row>
    <row r="926" spans="1:10" ht="24.95" customHeight="1">
      <c r="A926" s="45" t="s">
        <v>71</v>
      </c>
      <c r="B926" s="10"/>
      <c r="C926" s="9" t="s">
        <v>302</v>
      </c>
      <c r="D926" s="10"/>
      <c r="E926" s="10"/>
      <c r="F926" s="10"/>
      <c r="G926" s="10"/>
      <c r="H926" s="23">
        <v>0</v>
      </c>
      <c r="I926" s="28"/>
      <c r="J926" s="28">
        <f>SUM(J927:J929)</f>
        <v>0</v>
      </c>
    </row>
    <row r="927" spans="1:10">
      <c r="A927" s="11"/>
      <c r="B927" s="16"/>
      <c r="C927" s="17"/>
      <c r="D927" s="17"/>
      <c r="E927" s="17"/>
      <c r="F927" s="16"/>
      <c r="G927" s="16"/>
      <c r="H927" s="23"/>
      <c r="I927" s="28"/>
      <c r="J927" s="28">
        <f t="shared" si="22"/>
        <v>0</v>
      </c>
    </row>
    <row r="928" spans="1:10">
      <c r="A928" s="11"/>
      <c r="B928" s="16"/>
      <c r="C928" s="17"/>
      <c r="D928" s="17"/>
      <c r="E928" s="17"/>
      <c r="F928" s="16"/>
      <c r="G928" s="16"/>
      <c r="H928" s="23"/>
      <c r="I928" s="28"/>
      <c r="J928" s="28"/>
    </row>
    <row r="929" spans="1:10">
      <c r="A929" s="11"/>
      <c r="B929" s="16"/>
      <c r="C929" s="17"/>
      <c r="D929" s="17"/>
      <c r="E929" s="17"/>
      <c r="F929" s="16"/>
      <c r="G929" s="16"/>
      <c r="H929" s="23"/>
      <c r="I929" s="28"/>
      <c r="J929" s="28">
        <f t="shared" si="22"/>
        <v>0</v>
      </c>
    </row>
    <row r="930" spans="1:10" ht="24.95" customHeight="1">
      <c r="A930" s="45" t="s">
        <v>73</v>
      </c>
      <c r="B930" s="10"/>
      <c r="C930" s="9" t="s">
        <v>304</v>
      </c>
      <c r="D930" s="10"/>
      <c r="E930" s="10"/>
      <c r="F930" s="10"/>
      <c r="G930" s="10"/>
      <c r="H930" s="23">
        <v>0</v>
      </c>
      <c r="I930" s="28"/>
      <c r="J930" s="28">
        <f>SUM(J931:J933)</f>
        <v>0</v>
      </c>
    </row>
    <row r="931" spans="1:10" s="2" customFormat="1">
      <c r="A931" s="11"/>
      <c r="B931" s="12"/>
      <c r="C931" s="13"/>
      <c r="D931" s="14"/>
      <c r="E931" s="14"/>
      <c r="F931" s="15"/>
      <c r="G931" s="15"/>
      <c r="H931" s="24"/>
      <c r="I931" s="28"/>
      <c r="J931" s="28">
        <f t="shared" si="22"/>
        <v>0</v>
      </c>
    </row>
    <row r="932" spans="1:10" s="2" customFormat="1">
      <c r="A932" s="11"/>
      <c r="B932" s="12"/>
      <c r="C932" s="13"/>
      <c r="D932" s="14"/>
      <c r="E932" s="14"/>
      <c r="F932" s="15"/>
      <c r="G932" s="15"/>
      <c r="H932" s="24"/>
      <c r="I932" s="28"/>
      <c r="J932" s="28">
        <f t="shared" si="22"/>
        <v>0</v>
      </c>
    </row>
    <row r="933" spans="1:10" s="2" customFormat="1">
      <c r="A933" s="11"/>
      <c r="B933" s="12"/>
      <c r="C933" s="13"/>
      <c r="D933" s="14"/>
      <c r="E933" s="14"/>
      <c r="F933" s="15"/>
      <c r="G933" s="15"/>
      <c r="H933" s="24"/>
      <c r="I933" s="28"/>
      <c r="J933" s="28">
        <f t="shared" si="22"/>
        <v>0</v>
      </c>
    </row>
    <row r="934" spans="1:10" ht="24.95" customHeight="1">
      <c r="A934" s="45" t="s">
        <v>75</v>
      </c>
      <c r="B934" s="10"/>
      <c r="C934" s="9" t="s">
        <v>308</v>
      </c>
      <c r="D934" s="10"/>
      <c r="E934" s="10"/>
      <c r="F934" s="10"/>
      <c r="G934" s="10"/>
      <c r="H934" s="23">
        <v>0</v>
      </c>
      <c r="I934" s="28"/>
      <c r="J934" s="28">
        <f>SUM(J935:J937)</f>
        <v>0</v>
      </c>
    </row>
    <row r="935" spans="1:10">
      <c r="A935" s="11"/>
      <c r="B935" s="16"/>
      <c r="C935" s="17"/>
      <c r="D935" s="17"/>
      <c r="E935" s="17"/>
      <c r="F935" s="16"/>
      <c r="G935" s="16"/>
      <c r="H935" s="23"/>
      <c r="I935" s="28"/>
      <c r="J935" s="28">
        <f t="shared" si="22"/>
        <v>0</v>
      </c>
    </row>
    <row r="936" spans="1:10">
      <c r="A936" s="11"/>
      <c r="B936" s="16"/>
      <c r="C936" s="17"/>
      <c r="D936" s="17"/>
      <c r="E936" s="17"/>
      <c r="F936" s="16"/>
      <c r="G936" s="16"/>
      <c r="H936" s="23"/>
      <c r="I936" s="28"/>
      <c r="J936" s="28"/>
    </row>
    <row r="937" spans="1:10">
      <c r="A937" s="11"/>
      <c r="B937" s="16"/>
      <c r="C937" s="17"/>
      <c r="D937" s="17"/>
      <c r="E937" s="17"/>
      <c r="F937" s="16"/>
      <c r="G937" s="16"/>
      <c r="H937" s="23"/>
      <c r="I937" s="28"/>
      <c r="J937" s="28">
        <f t="shared" ref="J937:J953" si="23">H937*I937</f>
        <v>0</v>
      </c>
    </row>
    <row r="938" spans="1:10" ht="24.95" customHeight="1">
      <c r="A938" s="45" t="s">
        <v>77</v>
      </c>
      <c r="B938" s="10"/>
      <c r="C938" s="9" t="s">
        <v>309</v>
      </c>
      <c r="D938" s="10"/>
      <c r="E938" s="10"/>
      <c r="F938" s="10"/>
      <c r="G938" s="10"/>
      <c r="H938" s="23">
        <v>0</v>
      </c>
      <c r="I938" s="28"/>
      <c r="J938" s="28">
        <f>SUM(J939:J941)</f>
        <v>1285.74</v>
      </c>
    </row>
    <row r="939" spans="1:10" s="2" customFormat="1" ht="22.5">
      <c r="A939" s="11"/>
      <c r="B939" s="12"/>
      <c r="C939" s="169" t="s">
        <v>513</v>
      </c>
      <c r="D939" s="169" t="s">
        <v>514</v>
      </c>
      <c r="E939" s="14" t="s">
        <v>233</v>
      </c>
      <c r="F939" s="15" t="s">
        <v>49</v>
      </c>
      <c r="G939" s="15"/>
      <c r="H939" s="24">
        <v>54</v>
      </c>
      <c r="I939" s="28">
        <v>23.81</v>
      </c>
      <c r="J939" s="28">
        <f t="shared" si="23"/>
        <v>1285.74</v>
      </c>
    </row>
    <row r="940" spans="1:10" s="2" customFormat="1">
      <c r="A940" s="11"/>
      <c r="B940" s="12"/>
      <c r="C940" s="13"/>
      <c r="D940" s="14"/>
      <c r="E940" s="14"/>
      <c r="F940" s="15"/>
      <c r="G940" s="15"/>
      <c r="H940" s="24"/>
      <c r="I940" s="28"/>
      <c r="J940" s="28">
        <f t="shared" si="23"/>
        <v>0</v>
      </c>
    </row>
    <row r="941" spans="1:10" s="2" customFormat="1">
      <c r="A941" s="11"/>
      <c r="B941" s="12"/>
      <c r="C941" s="13"/>
      <c r="D941" s="14"/>
      <c r="E941" s="14"/>
      <c r="F941" s="15"/>
      <c r="G941" s="15"/>
      <c r="H941" s="24"/>
      <c r="I941" s="28"/>
      <c r="J941" s="28">
        <f t="shared" si="23"/>
        <v>0</v>
      </c>
    </row>
    <row r="942" spans="1:10" ht="24.95" customHeight="1">
      <c r="A942" s="45" t="s">
        <v>79</v>
      </c>
      <c r="B942" s="10"/>
      <c r="C942" s="9" t="s">
        <v>312</v>
      </c>
      <c r="D942" s="10"/>
      <c r="E942" s="10"/>
      <c r="F942" s="10"/>
      <c r="G942" s="10"/>
      <c r="H942" s="23">
        <v>0</v>
      </c>
      <c r="I942" s="28"/>
      <c r="J942" s="28">
        <f>SUM(J943:J945)</f>
        <v>20.95</v>
      </c>
    </row>
    <row r="943" spans="1:10" ht="22.5">
      <c r="A943" s="11"/>
      <c r="B943" s="16"/>
      <c r="C943" s="169" t="s">
        <v>515</v>
      </c>
      <c r="D943" s="187" t="s">
        <v>516</v>
      </c>
      <c r="E943" s="383" t="s">
        <v>17</v>
      </c>
      <c r="F943" s="384">
        <v>8</v>
      </c>
      <c r="G943" s="384" t="s">
        <v>33</v>
      </c>
      <c r="H943" s="287">
        <v>1</v>
      </c>
      <c r="I943" s="295">
        <v>20.95</v>
      </c>
      <c r="J943" s="295">
        <f t="shared" si="23"/>
        <v>20.95</v>
      </c>
    </row>
    <row r="944" spans="1:10">
      <c r="A944" s="11"/>
      <c r="B944" s="16"/>
      <c r="C944" s="17"/>
      <c r="D944" s="17"/>
      <c r="E944" s="17"/>
      <c r="F944" s="16"/>
      <c r="G944" s="16"/>
      <c r="H944" s="23"/>
      <c r="I944" s="28"/>
      <c r="J944" s="28"/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ht="24.95" customHeight="1">
      <c r="A946" s="45" t="s">
        <v>81</v>
      </c>
      <c r="B946" s="10"/>
      <c r="C946" s="9" t="s">
        <v>212</v>
      </c>
      <c r="D946" s="10"/>
      <c r="E946" s="10"/>
      <c r="F946" s="10"/>
      <c r="G946" s="10"/>
      <c r="H946" s="23">
        <v>0</v>
      </c>
      <c r="I946" s="28"/>
      <c r="J946" s="28">
        <f>SUM(J947:J949)</f>
        <v>560.06999999999994</v>
      </c>
    </row>
    <row r="947" spans="1:10" ht="22.5">
      <c r="A947" s="11"/>
      <c r="B947" s="16"/>
      <c r="C947" s="169" t="s">
        <v>517</v>
      </c>
      <c r="D947" s="169" t="s">
        <v>497</v>
      </c>
      <c r="E947" s="17" t="s">
        <v>17</v>
      </c>
      <c r="F947" s="16">
        <v>8</v>
      </c>
      <c r="G947" s="16" t="s">
        <v>371</v>
      </c>
      <c r="H947" s="23">
        <v>49</v>
      </c>
      <c r="I947" s="28">
        <v>11.43</v>
      </c>
      <c r="J947" s="28">
        <f t="shared" si="23"/>
        <v>560.06999999999994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3"/>
        <v>0</v>
      </c>
    </row>
    <row r="949" spans="1:10" s="2" customFormat="1">
      <c r="A949" s="11"/>
      <c r="B949" s="12"/>
      <c r="C949" s="13"/>
      <c r="D949" s="14"/>
      <c r="E949" s="14"/>
      <c r="F949" s="15"/>
      <c r="G949" s="15"/>
      <c r="H949" s="24"/>
      <c r="I949" s="28"/>
      <c r="J949" s="28">
        <f t="shared" si="23"/>
        <v>0</v>
      </c>
    </row>
    <row r="950" spans="1:10" ht="24.95" customHeight="1">
      <c r="A950" s="45" t="s">
        <v>83</v>
      </c>
      <c r="B950" s="10"/>
      <c r="C950" s="9" t="s">
        <v>219</v>
      </c>
      <c r="D950" s="10"/>
      <c r="E950" s="10"/>
      <c r="F950" s="10"/>
      <c r="G950" s="10"/>
      <c r="H950" s="23">
        <v>0</v>
      </c>
      <c r="I950" s="28"/>
      <c r="J950" s="28">
        <f>SUM(J951:J953)</f>
        <v>0</v>
      </c>
    </row>
    <row r="951" spans="1:10">
      <c r="A951" s="11"/>
      <c r="B951" s="16"/>
      <c r="C951" s="17"/>
      <c r="D951" s="17"/>
      <c r="E951" s="17"/>
      <c r="F951" s="16"/>
      <c r="G951" s="16"/>
      <c r="H951" s="23"/>
      <c r="I951" s="28"/>
      <c r="J951" s="28">
        <f t="shared" si="23"/>
        <v>0</v>
      </c>
    </row>
    <row r="952" spans="1:10">
      <c r="A952" s="11"/>
      <c r="B952" s="16"/>
      <c r="C952" s="17"/>
      <c r="D952" s="17"/>
      <c r="E952" s="17"/>
      <c r="F952" s="16"/>
      <c r="G952" s="16"/>
      <c r="H952" s="23"/>
      <c r="I952" s="28"/>
      <c r="J952" s="28"/>
    </row>
    <row r="953" spans="1:10">
      <c r="A953" s="11"/>
      <c r="B953" s="16"/>
      <c r="C953" s="17"/>
      <c r="D953" s="17"/>
      <c r="E953" s="17"/>
      <c r="F953" s="16"/>
      <c r="G953" s="16"/>
      <c r="H953" s="23"/>
      <c r="I953" s="28"/>
      <c r="J953" s="28">
        <f t="shared" si="23"/>
        <v>0</v>
      </c>
    </row>
    <row r="954" spans="1:10" ht="24.95" customHeight="1">
      <c r="A954" s="45" t="s">
        <v>85</v>
      </c>
      <c r="B954" s="10"/>
      <c r="C954" s="9" t="s">
        <v>220</v>
      </c>
      <c r="D954" s="10"/>
      <c r="E954" s="10"/>
      <c r="F954" s="10"/>
      <c r="G954" s="10"/>
      <c r="H954" s="23">
        <v>0</v>
      </c>
      <c r="I954" s="28"/>
      <c r="J954" s="28">
        <f>SUM(J955:J957)</f>
        <v>548.64</v>
      </c>
    </row>
    <row r="955" spans="1:10" s="2" customFormat="1" ht="22.5">
      <c r="A955" s="11"/>
      <c r="B955" s="12"/>
      <c r="C955" s="187" t="s">
        <v>518</v>
      </c>
      <c r="D955" s="169" t="s">
        <v>519</v>
      </c>
      <c r="E955" s="14" t="s">
        <v>17</v>
      </c>
      <c r="F955" s="15" t="s">
        <v>49</v>
      </c>
      <c r="G955" s="15" t="s">
        <v>371</v>
      </c>
      <c r="H955" s="24">
        <v>48</v>
      </c>
      <c r="I955" s="28">
        <v>11.43</v>
      </c>
      <c r="J955" s="28">
        <f t="shared" ref="J955:J997" si="24">H955*I955</f>
        <v>548.64</v>
      </c>
    </row>
    <row r="956" spans="1:10" s="2" customFormat="1">
      <c r="A956" s="11"/>
      <c r="B956" s="12"/>
      <c r="C956" s="13"/>
      <c r="D956" s="14"/>
      <c r="E956" s="14"/>
      <c r="F956" s="15"/>
      <c r="G956" s="15"/>
      <c r="H956" s="24"/>
      <c r="I956" s="28"/>
      <c r="J956" s="28">
        <f t="shared" si="24"/>
        <v>0</v>
      </c>
    </row>
    <row r="957" spans="1:10" s="2" customFormat="1">
      <c r="A957" s="11"/>
      <c r="B957" s="12"/>
      <c r="C957" s="13"/>
      <c r="D957" s="14"/>
      <c r="E957" s="14"/>
      <c r="F957" s="15"/>
      <c r="G957" s="15"/>
      <c r="H957" s="24"/>
      <c r="I957" s="28"/>
      <c r="J957" s="28">
        <f t="shared" si="24"/>
        <v>0</v>
      </c>
    </row>
    <row r="958" spans="1:10" ht="24.95" customHeight="1">
      <c r="A958" s="45" t="s">
        <v>126</v>
      </c>
      <c r="B958" s="10"/>
      <c r="C958" s="9" t="s">
        <v>227</v>
      </c>
      <c r="D958" s="10"/>
      <c r="E958" s="10"/>
      <c r="F958" s="10"/>
      <c r="G958" s="10"/>
      <c r="H958" s="23">
        <v>0</v>
      </c>
      <c r="I958" s="28"/>
      <c r="J958" s="28">
        <f>SUM(J961)</f>
        <v>0</v>
      </c>
    </row>
    <row r="959" spans="1:10" ht="12.6" customHeight="1">
      <c r="A959" s="45"/>
      <c r="B959" s="10"/>
      <c r="C959" s="9"/>
      <c r="D959" s="10"/>
      <c r="E959" s="10"/>
      <c r="F959" s="10"/>
      <c r="G959" s="10"/>
      <c r="H959" s="23"/>
      <c r="I959" s="28"/>
      <c r="J959" s="28"/>
    </row>
    <row r="960" spans="1:10" ht="11.45" customHeight="1">
      <c r="A960" s="45"/>
      <c r="B960" s="10"/>
      <c r="C960" s="9"/>
      <c r="D960" s="10"/>
      <c r="E960" s="10"/>
      <c r="F960" s="10"/>
      <c r="G960" s="10"/>
      <c r="H960" s="23"/>
      <c r="I960" s="28"/>
      <c r="J960" s="28"/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ht="24.95" customHeight="1">
      <c r="A962" s="45" t="s">
        <v>127</v>
      </c>
      <c r="B962" s="10"/>
      <c r="C962" s="9" t="s">
        <v>58</v>
      </c>
      <c r="D962" s="10"/>
      <c r="E962" s="10"/>
      <c r="F962" s="10"/>
      <c r="G962" s="10"/>
      <c r="H962" s="23">
        <v>0</v>
      </c>
      <c r="I962" s="28"/>
      <c r="J962" s="28">
        <f>SUM(J963:J965)</f>
        <v>0</v>
      </c>
    </row>
    <row r="963" spans="1:10" s="2" customFormat="1">
      <c r="A963" s="11"/>
      <c r="B963" s="12"/>
      <c r="C963" s="13"/>
      <c r="D963" s="14"/>
      <c r="E963" s="14"/>
      <c r="F963" s="15"/>
      <c r="G963" s="15"/>
      <c r="H963" s="24"/>
      <c r="I963" s="28"/>
      <c r="J963" s="28">
        <f t="shared" si="24"/>
        <v>0</v>
      </c>
    </row>
    <row r="964" spans="1:10" s="2" customFormat="1">
      <c r="A964" s="11"/>
      <c r="B964" s="12"/>
      <c r="C964" s="13"/>
      <c r="D964" s="14"/>
      <c r="E964" s="14"/>
      <c r="F964" s="15"/>
      <c r="G964" s="15"/>
      <c r="H964" s="24"/>
      <c r="I964" s="28"/>
      <c r="J964" s="28">
        <f t="shared" si="24"/>
        <v>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ht="24.95" customHeight="1">
      <c r="A966" s="45" t="s">
        <v>128</v>
      </c>
      <c r="B966" s="10"/>
      <c r="C966" s="9" t="s">
        <v>60</v>
      </c>
      <c r="D966" s="10"/>
      <c r="E966" s="10"/>
      <c r="F966" s="10"/>
      <c r="G966" s="10"/>
      <c r="H966" s="23">
        <v>0</v>
      </c>
      <c r="I966" s="28"/>
      <c r="J966" s="28">
        <f>SUM(J967:J969)</f>
        <v>1559.61</v>
      </c>
    </row>
    <row r="967" spans="1:10" s="2" customFormat="1">
      <c r="A967" s="11"/>
      <c r="B967" s="12"/>
      <c r="C967" s="241" t="s">
        <v>520</v>
      </c>
      <c r="D967" s="14" t="s">
        <v>390</v>
      </c>
      <c r="E967" s="14" t="s">
        <v>390</v>
      </c>
      <c r="F967" s="15" t="s">
        <v>521</v>
      </c>
      <c r="G967" s="15" t="s">
        <v>371</v>
      </c>
      <c r="H967" s="24">
        <v>117</v>
      </c>
      <c r="I967" s="28">
        <v>13.33</v>
      </c>
      <c r="J967" s="28">
        <f t="shared" si="24"/>
        <v>1559.61</v>
      </c>
    </row>
    <row r="968" spans="1:10" s="2" customFormat="1">
      <c r="A968" s="11"/>
      <c r="B968" s="12"/>
      <c r="C968" s="13"/>
      <c r="D968" s="14"/>
      <c r="E968" s="14"/>
      <c r="F968" s="15"/>
      <c r="G968" s="15"/>
      <c r="H968" s="24"/>
      <c r="I968" s="28"/>
      <c r="J968" s="28">
        <f t="shared" si="24"/>
        <v>0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ht="24.95" customHeight="1">
      <c r="A970" s="45" t="s">
        <v>146</v>
      </c>
      <c r="B970" s="10"/>
      <c r="C970" s="9" t="s">
        <v>230</v>
      </c>
      <c r="D970" s="10"/>
      <c r="E970" s="10"/>
      <c r="F970" s="10"/>
      <c r="G970" s="10"/>
      <c r="H970" s="23">
        <v>0</v>
      </c>
      <c r="I970" s="28"/>
      <c r="J970" s="28">
        <f>SUM(J971:J973)</f>
        <v>1238.1199999999999</v>
      </c>
    </row>
    <row r="971" spans="1:10" s="2" customFormat="1" ht="45">
      <c r="A971" s="11"/>
      <c r="B971" s="12"/>
      <c r="C971" s="393" t="s">
        <v>522</v>
      </c>
      <c r="D971" s="169" t="s">
        <v>523</v>
      </c>
      <c r="E971" s="14" t="s">
        <v>233</v>
      </c>
      <c r="F971" s="15" t="s">
        <v>49</v>
      </c>
      <c r="G971" s="15" t="s">
        <v>33</v>
      </c>
      <c r="H971" s="267">
        <v>52</v>
      </c>
      <c r="I971" s="31">
        <v>23.81</v>
      </c>
      <c r="J971" s="31">
        <f t="shared" si="24"/>
        <v>1238.1199999999999</v>
      </c>
    </row>
    <row r="972" spans="1:10" s="2" customFormat="1">
      <c r="A972" s="11"/>
      <c r="B972" s="12"/>
      <c r="C972" s="13"/>
      <c r="D972" s="14"/>
      <c r="E972" s="14"/>
      <c r="F972" s="15"/>
      <c r="G972" s="15"/>
      <c r="H972" s="24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ht="24.95" customHeight="1">
      <c r="A974" s="45" t="s">
        <v>175</v>
      </c>
      <c r="B974" s="10"/>
      <c r="C974" s="9" t="s">
        <v>235</v>
      </c>
      <c r="D974" s="10"/>
      <c r="E974" s="10"/>
      <c r="F974" s="10"/>
      <c r="G974" s="10"/>
      <c r="H974" s="23">
        <v>0</v>
      </c>
      <c r="I974" s="28"/>
      <c r="J974" s="28">
        <f>SUM(J975:J977)</f>
        <v>0</v>
      </c>
    </row>
    <row r="975" spans="1:10">
      <c r="A975" s="11"/>
      <c r="B975" s="16"/>
      <c r="C975" s="17"/>
      <c r="D975" s="17"/>
      <c r="E975" s="17"/>
      <c r="F975" s="16"/>
      <c r="G975" s="16"/>
      <c r="H975" s="23"/>
      <c r="I975" s="28"/>
      <c r="J975" s="28">
        <f t="shared" si="24"/>
        <v>0</v>
      </c>
    </row>
    <row r="976" spans="1:10" s="2" customFormat="1">
      <c r="A976" s="11"/>
      <c r="B976" s="12"/>
      <c r="C976" s="13"/>
      <c r="D976" s="14"/>
      <c r="E976" s="14"/>
      <c r="F976" s="15"/>
      <c r="G976" s="15"/>
      <c r="H976" s="24"/>
      <c r="I976" s="28"/>
      <c r="J976" s="28">
        <f t="shared" si="24"/>
        <v>0</v>
      </c>
    </row>
    <row r="977" spans="1:10" s="2" customFormat="1">
      <c r="A977" s="11"/>
      <c r="B977" s="12"/>
      <c r="C977" s="13"/>
      <c r="D977" s="14"/>
      <c r="E977" s="14"/>
      <c r="F977" s="15"/>
      <c r="G977" s="15"/>
      <c r="H977" s="24"/>
      <c r="I977" s="28"/>
      <c r="J977" s="28">
        <f t="shared" si="24"/>
        <v>0</v>
      </c>
    </row>
    <row r="978" spans="1:10" ht="24.95" customHeight="1">
      <c r="A978" s="45" t="s">
        <v>176</v>
      </c>
      <c r="B978" s="10"/>
      <c r="C978" s="9" t="s">
        <v>324</v>
      </c>
      <c r="D978" s="10"/>
      <c r="E978" s="10"/>
      <c r="F978" s="10"/>
      <c r="G978" s="10"/>
      <c r="H978" s="23">
        <v>0</v>
      </c>
      <c r="I978" s="28"/>
      <c r="J978" s="28">
        <f>SUM(J979:J981)</f>
        <v>0</v>
      </c>
    </row>
    <row r="979" spans="1:10">
      <c r="A979" s="11"/>
      <c r="B979" s="16"/>
      <c r="C979" s="17"/>
      <c r="D979" s="17"/>
      <c r="E979" s="17"/>
      <c r="F979" s="16"/>
      <c r="G979" s="16"/>
      <c r="H979" s="23"/>
      <c r="I979" s="28"/>
      <c r="J979" s="28">
        <f t="shared" si="24"/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/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ht="24.95" customHeight="1">
      <c r="A982" s="45" t="s">
        <v>177</v>
      </c>
      <c r="B982" s="10"/>
      <c r="C982" s="9" t="s">
        <v>87</v>
      </c>
      <c r="D982" s="10"/>
      <c r="E982" s="10"/>
      <c r="F982" s="10"/>
      <c r="G982" s="10"/>
      <c r="H982" s="23">
        <v>0</v>
      </c>
      <c r="I982" s="28"/>
      <c r="J982" s="28">
        <f>SUM(J983:J985)</f>
        <v>401.45</v>
      </c>
    </row>
    <row r="983" spans="1:10" ht="45">
      <c r="A983" s="11"/>
      <c r="B983" s="16"/>
      <c r="C983" s="169" t="s">
        <v>524</v>
      </c>
      <c r="D983" s="169" t="s">
        <v>525</v>
      </c>
      <c r="E983" s="17" t="s">
        <v>17</v>
      </c>
      <c r="F983" s="16">
        <v>8</v>
      </c>
      <c r="G983" s="16" t="s">
        <v>19</v>
      </c>
      <c r="H983" s="366">
        <v>31</v>
      </c>
      <c r="I983" s="31">
        <v>12.95</v>
      </c>
      <c r="J983" s="31">
        <f t="shared" si="24"/>
        <v>401.45</v>
      </c>
    </row>
    <row r="984" spans="1:10">
      <c r="A984" s="11"/>
      <c r="B984" s="16"/>
      <c r="C984" s="17"/>
      <c r="D984" s="17"/>
      <c r="E984" s="17"/>
      <c r="F984" s="16"/>
      <c r="G984" s="16"/>
      <c r="H984" s="23"/>
      <c r="I984" s="28"/>
      <c r="J984" s="28">
        <f t="shared" si="24"/>
        <v>0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>
        <f t="shared" si="24"/>
        <v>0</v>
      </c>
    </row>
    <row r="986" spans="1:10" ht="24.95" customHeight="1">
      <c r="A986" s="45" t="s">
        <v>240</v>
      </c>
      <c r="B986" s="10"/>
      <c r="C986" s="9" t="s">
        <v>65</v>
      </c>
      <c r="D986" s="10"/>
      <c r="E986" s="10"/>
      <c r="F986" s="10"/>
      <c r="G986" s="10"/>
      <c r="H986" s="23">
        <v>0</v>
      </c>
      <c r="I986" s="28"/>
      <c r="J986" s="28">
        <f>SUM(J987:J989)</f>
        <v>275.39999999999998</v>
      </c>
    </row>
    <row r="987" spans="1:10" s="2" customFormat="1" ht="22.5">
      <c r="A987" s="11"/>
      <c r="B987" s="12"/>
      <c r="C987" s="187" t="s">
        <v>526</v>
      </c>
      <c r="D987" s="169" t="s">
        <v>327</v>
      </c>
      <c r="E987" s="14" t="s">
        <v>17</v>
      </c>
      <c r="F987" s="15" t="s">
        <v>49</v>
      </c>
      <c r="G987" s="15" t="s">
        <v>427</v>
      </c>
      <c r="H987" s="24">
        <v>30</v>
      </c>
      <c r="I987" s="28">
        <v>9.18</v>
      </c>
      <c r="J987" s="28">
        <f t="shared" si="24"/>
        <v>275.39999999999998</v>
      </c>
    </row>
    <row r="988" spans="1:10" s="2" customFormat="1">
      <c r="A988" s="11"/>
      <c r="B988" s="12"/>
      <c r="C988" s="13"/>
      <c r="D988" s="14"/>
      <c r="E988" s="14"/>
      <c r="F988" s="15"/>
      <c r="G988" s="15"/>
      <c r="H988" s="24"/>
      <c r="I988" s="28"/>
      <c r="J988" s="28"/>
    </row>
    <row r="989" spans="1:10" s="2" customFormat="1" ht="12" customHeight="1">
      <c r="A989" s="11"/>
      <c r="B989" s="12"/>
      <c r="C989" s="13"/>
      <c r="D989" s="14"/>
      <c r="E989" s="14"/>
      <c r="F989" s="15"/>
      <c r="G989" s="15"/>
      <c r="H989" s="24"/>
      <c r="I989" s="28"/>
      <c r="J989" s="28">
        <f t="shared" si="24"/>
        <v>0</v>
      </c>
    </row>
    <row r="990" spans="1:10" ht="24.95" customHeight="1">
      <c r="A990" s="45" t="s">
        <v>241</v>
      </c>
      <c r="B990" s="10"/>
      <c r="C990" s="9" t="s">
        <v>70</v>
      </c>
      <c r="D990" s="10"/>
      <c r="E990" s="10"/>
      <c r="F990" s="10"/>
      <c r="G990" s="10"/>
      <c r="H990" s="23">
        <v>0</v>
      </c>
      <c r="I990" s="28"/>
      <c r="J990" s="28">
        <f>SUM(J991:J993)</f>
        <v>0</v>
      </c>
    </row>
    <row r="991" spans="1:10" ht="10.9" customHeight="1">
      <c r="A991" s="11"/>
      <c r="B991" s="16"/>
      <c r="C991" s="17"/>
      <c r="D991" s="17"/>
      <c r="E991" s="17"/>
      <c r="F991" s="16"/>
      <c r="G991" s="16"/>
      <c r="H991" s="23"/>
      <c r="I991" s="28"/>
      <c r="J991" s="28">
        <f t="shared" si="24"/>
        <v>0</v>
      </c>
    </row>
    <row r="992" spans="1:10" ht="13.15" customHeight="1">
      <c r="A992" s="11"/>
      <c r="B992" s="16"/>
      <c r="C992" s="17"/>
      <c r="D992" s="17"/>
      <c r="E992" s="17"/>
      <c r="F992" s="16"/>
      <c r="G992" s="16"/>
      <c r="H992" s="23"/>
      <c r="I992" s="28"/>
      <c r="J992" s="28"/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ht="24.95" customHeight="1">
      <c r="A994" s="45" t="s">
        <v>242</v>
      </c>
      <c r="B994" s="10"/>
      <c r="C994" s="9" t="s">
        <v>72</v>
      </c>
      <c r="D994" s="10"/>
      <c r="E994" s="10"/>
      <c r="F994" s="10"/>
      <c r="G994" s="10"/>
      <c r="H994" s="23">
        <v>0</v>
      </c>
      <c r="I994" s="28"/>
      <c r="J994" s="28">
        <f>SUM(J995:J997)</f>
        <v>0</v>
      </c>
    </row>
    <row r="995" spans="1:10">
      <c r="A995" s="11"/>
      <c r="B995" s="16"/>
      <c r="C995" s="17"/>
      <c r="D995" s="17"/>
      <c r="E995" s="17"/>
      <c r="F995" s="16"/>
      <c r="G995" s="16"/>
      <c r="H995" s="23"/>
      <c r="I995" s="28"/>
      <c r="J995" s="28">
        <f t="shared" si="24"/>
        <v>0</v>
      </c>
    </row>
    <row r="996" spans="1:10">
      <c r="A996" s="11"/>
      <c r="B996" s="16"/>
      <c r="C996" s="17"/>
      <c r="D996" s="17"/>
      <c r="E996" s="17"/>
      <c r="F996" s="16"/>
      <c r="G996" s="16"/>
      <c r="H996" s="23"/>
      <c r="I996" s="28"/>
      <c r="J996" s="28">
        <f t="shared" si="24"/>
        <v>0</v>
      </c>
    </row>
    <row r="997" spans="1:10" s="2" customFormat="1">
      <c r="A997" s="11"/>
      <c r="B997" s="16"/>
      <c r="C997" s="14"/>
      <c r="D997" s="14"/>
      <c r="E997" s="14"/>
      <c r="F997" s="15"/>
      <c r="G997" s="15"/>
      <c r="H997" s="24"/>
      <c r="I997" s="28"/>
      <c r="J997" s="28">
        <f t="shared" si="24"/>
        <v>0</v>
      </c>
    </row>
    <row r="998" spans="1:10" ht="24.95" customHeight="1">
      <c r="A998" s="45" t="s">
        <v>243</v>
      </c>
      <c r="B998" s="10"/>
      <c r="C998" s="9" t="s">
        <v>74</v>
      </c>
      <c r="D998" s="10"/>
      <c r="E998" s="10"/>
      <c r="F998" s="10"/>
      <c r="G998" s="10"/>
      <c r="H998" s="23">
        <v>0</v>
      </c>
      <c r="I998" s="28"/>
      <c r="J998" s="28">
        <f>SUM(J999:J1001)</f>
        <v>0</v>
      </c>
    </row>
    <row r="999" spans="1:10" s="2" customFormat="1">
      <c r="A999" s="11"/>
      <c r="B999" s="12"/>
      <c r="C999" s="13"/>
      <c r="D999" s="14"/>
      <c r="E999" s="14"/>
      <c r="F999" s="15"/>
      <c r="G999" s="15"/>
      <c r="H999" s="24"/>
      <c r="I999" s="28"/>
      <c r="J999" s="28">
        <f t="shared" ref="J999:J1021" si="25">H999*I999</f>
        <v>0</v>
      </c>
    </row>
    <row r="1000" spans="1:10" s="2" customFormat="1" ht="12" customHeight="1">
      <c r="A1000" s="11"/>
      <c r="B1000" s="12"/>
      <c r="C1000" s="13"/>
      <c r="D1000" s="14"/>
      <c r="E1000" s="14"/>
      <c r="F1000" s="15"/>
      <c r="G1000" s="15"/>
      <c r="H1000" s="24"/>
      <c r="I1000" s="28"/>
      <c r="J1000" s="28">
        <f t="shared" si="25"/>
        <v>0</v>
      </c>
    </row>
    <row r="1001" spans="1:10" s="2" customFormat="1" ht="12" customHeight="1">
      <c r="A1001" s="11"/>
      <c r="B1001" s="12"/>
      <c r="C1001" s="13"/>
      <c r="D1001" s="14"/>
      <c r="E1001" s="14"/>
      <c r="F1001" s="15"/>
      <c r="G1001" s="15"/>
      <c r="H1001" s="24"/>
      <c r="I1001" s="28"/>
      <c r="J1001" s="28">
        <f t="shared" si="25"/>
        <v>0</v>
      </c>
    </row>
    <row r="1002" spans="1:10" ht="24.95" customHeight="1">
      <c r="A1002" s="45" t="s">
        <v>244</v>
      </c>
      <c r="B1002" s="10"/>
      <c r="C1002" s="9" t="s">
        <v>76</v>
      </c>
      <c r="D1002" s="10"/>
      <c r="E1002" s="10"/>
      <c r="F1002" s="10"/>
      <c r="G1002" s="10"/>
      <c r="H1002" s="23">
        <v>0</v>
      </c>
      <c r="I1002" s="28"/>
      <c r="J1002" s="28">
        <f>SUM(J1003:J1005)</f>
        <v>0</v>
      </c>
    </row>
    <row r="1003" spans="1:10">
      <c r="A1003" s="11"/>
      <c r="B1003" s="16"/>
      <c r="C1003" s="17"/>
      <c r="D1003" s="17"/>
      <c r="E1003" s="17"/>
      <c r="F1003" s="16"/>
      <c r="G1003" s="16"/>
      <c r="H1003" s="23"/>
      <c r="I1003" s="28"/>
      <c r="J1003" s="28">
        <f t="shared" si="25"/>
        <v>0</v>
      </c>
    </row>
    <row r="1004" spans="1:10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/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ht="24.95" customHeight="1">
      <c r="A1006" s="45" t="s">
        <v>245</v>
      </c>
      <c r="B1006" s="10"/>
      <c r="C1006" s="9" t="s">
        <v>78</v>
      </c>
      <c r="D1006" s="10"/>
      <c r="E1006" s="10"/>
      <c r="F1006" s="10"/>
      <c r="G1006" s="10"/>
      <c r="H1006" s="23">
        <v>0</v>
      </c>
      <c r="I1006" s="28"/>
      <c r="J1006" s="28">
        <f>SUM(J1007:J1009)</f>
        <v>0</v>
      </c>
    </row>
    <row r="1007" spans="1:10" ht="11.45" customHeight="1">
      <c r="A1007" s="11"/>
      <c r="B1007" s="16"/>
      <c r="C1007" s="17"/>
      <c r="D1007" s="17"/>
      <c r="E1007" s="17"/>
      <c r="F1007" s="16"/>
      <c r="G1007" s="16"/>
      <c r="H1007" s="23"/>
      <c r="I1007" s="28"/>
      <c r="J1007" s="28">
        <f t="shared" si="25"/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4"/>
      <c r="D1009" s="13"/>
      <c r="E1009" s="14"/>
      <c r="F1009" s="15"/>
      <c r="G1009" s="15"/>
      <c r="H1009" s="24"/>
      <c r="I1009" s="28"/>
      <c r="J1009" s="28">
        <f t="shared" si="25"/>
        <v>0</v>
      </c>
    </row>
    <row r="1010" spans="1:10" ht="24.95" customHeight="1">
      <c r="A1010" s="45" t="s">
        <v>246</v>
      </c>
      <c r="B1010" s="10"/>
      <c r="C1010" s="9" t="s">
        <v>82</v>
      </c>
      <c r="D1010" s="10"/>
      <c r="E1010" s="10"/>
      <c r="F1010" s="10"/>
      <c r="G1010" s="10"/>
      <c r="H1010" s="23">
        <v>0</v>
      </c>
      <c r="I1010" s="28"/>
      <c r="J1010" s="28">
        <f>SUM(J1011:J1013)</f>
        <v>0</v>
      </c>
    </row>
    <row r="1011" spans="1:10">
      <c r="A1011" s="11"/>
      <c r="B1011" s="16"/>
      <c r="C1011" s="17"/>
      <c r="D1011" s="17"/>
      <c r="E1011" s="17"/>
      <c r="F1011" s="16"/>
      <c r="G1011" s="16"/>
      <c r="H1011" s="23"/>
      <c r="I1011" s="28"/>
      <c r="J1011" s="28">
        <f t="shared" si="25"/>
        <v>0</v>
      </c>
    </row>
    <row r="1012" spans="1:10" s="2" customFormat="1">
      <c r="A1012" s="11"/>
      <c r="B1012" s="12"/>
      <c r="C1012" s="13"/>
      <c r="D1012" s="14"/>
      <c r="E1012" s="14"/>
      <c r="F1012" s="15"/>
      <c r="G1012" s="15"/>
      <c r="H1012" s="24"/>
      <c r="I1012" s="28"/>
      <c r="J1012" s="28">
        <f t="shared" si="25"/>
        <v>0</v>
      </c>
    </row>
    <row r="1013" spans="1:10" s="2" customFormat="1">
      <c r="A1013" s="11"/>
      <c r="B1013" s="12"/>
      <c r="C1013" s="13"/>
      <c r="D1013" s="14"/>
      <c r="E1013" s="14"/>
      <c r="F1013" s="15"/>
      <c r="G1013" s="15"/>
      <c r="H1013" s="24"/>
      <c r="I1013" s="28"/>
      <c r="J1013" s="28">
        <f t="shared" si="25"/>
        <v>0</v>
      </c>
    </row>
    <row r="1014" spans="1:10" ht="24.95" customHeight="1">
      <c r="A1014" s="45" t="s">
        <v>329</v>
      </c>
      <c r="B1014" s="10"/>
      <c r="C1014" s="9" t="s">
        <v>84</v>
      </c>
      <c r="D1014" s="10"/>
      <c r="E1014" s="10"/>
      <c r="F1014" s="10"/>
      <c r="G1014" s="10"/>
      <c r="H1014" s="23">
        <v>0</v>
      </c>
      <c r="I1014" s="28"/>
      <c r="J1014" s="28">
        <f>SUM(J1015:J1017)</f>
        <v>0</v>
      </c>
    </row>
    <row r="1015" spans="1:10">
      <c r="A1015" s="11"/>
      <c r="B1015" s="16"/>
      <c r="C1015" s="17"/>
      <c r="D1015" s="17"/>
      <c r="E1015" s="17"/>
      <c r="F1015" s="16"/>
      <c r="G1015" s="16"/>
      <c r="H1015" s="23"/>
      <c r="I1015" s="28"/>
      <c r="J1015" s="28">
        <f t="shared" si="25"/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ht="24.95" customHeight="1">
      <c r="A1018" s="45" t="s">
        <v>330</v>
      </c>
      <c r="B1018" s="10"/>
      <c r="C1018" s="9" t="s">
        <v>86</v>
      </c>
      <c r="D1018" s="10"/>
      <c r="E1018" s="10"/>
      <c r="F1018" s="10"/>
      <c r="G1018" s="10"/>
      <c r="H1018" s="23"/>
      <c r="I1018" s="28"/>
      <c r="J1018" s="28">
        <f>SUM(J1019:J1021)</f>
        <v>0</v>
      </c>
    </row>
    <row r="1019" spans="1:10">
      <c r="A1019" s="11"/>
      <c r="B1019" s="16"/>
      <c r="C1019" s="17"/>
      <c r="D1019" s="17"/>
      <c r="E1019" s="17"/>
      <c r="F1019" s="16"/>
      <c r="G1019" s="16"/>
      <c r="H1019" s="23"/>
      <c r="I1019" s="28"/>
      <c r="J1019" s="28">
        <f t="shared" si="25"/>
        <v>0</v>
      </c>
    </row>
    <row r="1020" spans="1:10">
      <c r="A1020" s="11"/>
      <c r="B1020" s="16"/>
      <c r="C1020" s="17"/>
      <c r="D1020" s="17"/>
      <c r="E1020" s="17"/>
      <c r="F1020" s="16"/>
      <c r="G1020" s="16"/>
      <c r="H1020" s="23"/>
      <c r="I1020" s="28"/>
      <c r="J1020" s="28">
        <f t="shared" si="25"/>
        <v>0</v>
      </c>
    </row>
    <row r="1021" spans="1:10" s="2" customFormat="1" ht="10.9" customHeight="1">
      <c r="A1021" s="11"/>
      <c r="B1021" s="12"/>
      <c r="C1021" s="13"/>
      <c r="D1021" s="14"/>
      <c r="E1021" s="14"/>
      <c r="F1021" s="15"/>
      <c r="G1021" s="15"/>
      <c r="H1021" s="24"/>
      <c r="I1021" s="28"/>
      <c r="J1021" s="28">
        <f t="shared" si="25"/>
        <v>0</v>
      </c>
    </row>
    <row r="1022" spans="1:10" s="2" customFormat="1" ht="15.75">
      <c r="A1022" s="32" t="s">
        <v>91</v>
      </c>
      <c r="B1022" s="33"/>
      <c r="C1022" s="34"/>
      <c r="D1022" s="35"/>
      <c r="E1022" s="35"/>
      <c r="F1022" s="36"/>
      <c r="G1022" s="36"/>
      <c r="H1022" s="37"/>
      <c r="I1022" s="38"/>
      <c r="J1022" s="38"/>
    </row>
    <row r="1023" spans="1:10" ht="39" customHeight="1">
      <c r="A1023" s="30"/>
      <c r="B1023" s="7"/>
      <c r="C1023" s="8"/>
      <c r="D1023" s="8"/>
      <c r="E1023" s="8"/>
      <c r="F1023" s="8"/>
      <c r="G1023" s="8"/>
      <c r="H1023" s="23"/>
      <c r="I1023" s="31" t="s">
        <v>365</v>
      </c>
      <c r="J1023" s="29"/>
    </row>
    <row r="1024" spans="1:10" ht="27" customHeight="1">
      <c r="A1024" s="30"/>
      <c r="B1024" s="7"/>
      <c r="C1024" s="8"/>
      <c r="D1024" s="8"/>
      <c r="E1024" s="8"/>
      <c r="F1024" s="8"/>
      <c r="G1024" s="8"/>
      <c r="H1024" s="23"/>
      <c r="I1024" s="31" t="s">
        <v>366</v>
      </c>
      <c r="J1024" s="28"/>
    </row>
    <row r="1025" spans="1:10" ht="36" customHeight="1">
      <c r="A1025" s="30"/>
      <c r="B1025" s="7"/>
      <c r="C1025" s="8"/>
      <c r="D1025" s="8"/>
      <c r="E1025" s="8"/>
      <c r="F1025" s="8"/>
      <c r="G1025" s="8"/>
      <c r="H1025" s="23"/>
      <c r="I1025" s="31" t="s">
        <v>367</v>
      </c>
      <c r="J1025" s="28"/>
    </row>
  </sheetData>
  <hyperlinks>
    <hyperlink ref="D149" r:id="rId1" xr:uid="{251A6340-05AF-4F62-AC6F-44BE100418AC}"/>
    <hyperlink ref="D257" r:id="rId2" xr:uid="{A2D3F1CB-75AC-4DB7-951E-2B64BFAB0EF7}"/>
    <hyperlink ref="D627" r:id="rId3" xr:uid="{B47ECA71-4F74-4D59-8825-8CF5B3A08F94}"/>
    <hyperlink ref="D923" r:id="rId4" xr:uid="{479DA16F-4A0B-4EC6-AEF7-3599EF14160C}"/>
  </hyperlinks>
  <printOptions horizontalCentered="1"/>
  <pageMargins left="0.21" right="0.17" top="0.2" bottom="0.24" header="0" footer="0"/>
  <pageSetup paperSize="9" scale="92" fitToHeight="0" orientation="landscape" r:id="rId5"/>
  <headerFooter alignWithMargins="0">
    <oddFooter>&amp;C&amp;8&amp;P</oddFooter>
  </headerFooter>
  <rowBreaks count="24" manualBreakCount="24">
    <brk id="8" max="16383" man="1"/>
    <brk id="77" max="16383" man="1"/>
    <brk id="110" max="16383" man="1"/>
    <brk id="163" max="16383" man="1"/>
    <brk id="183" max="16383" man="1"/>
    <brk id="208" max="16383" man="1"/>
    <brk id="287" max="16383" man="1"/>
    <brk id="304" max="16383" man="1"/>
    <brk id="315" max="16383" man="1"/>
    <brk id="323" max="16383" man="1"/>
    <brk id="405" max="16383" man="1"/>
    <brk id="429" max="16383" man="1"/>
    <brk id="451" max="16383" man="1"/>
    <brk id="467" max="16383" man="1"/>
    <brk id="527" max="16383" man="1"/>
    <brk id="595" max="16383" man="1"/>
    <brk id="719" max="16383" man="1"/>
    <brk id="729" max="16383" man="1"/>
    <brk id="757" max="16383" man="1"/>
    <brk id="771" max="16383" man="1"/>
    <brk id="795" max="16383" man="1"/>
    <brk id="877" max="16383" man="1"/>
    <brk id="941" max="16383" man="1"/>
    <brk id="99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C9AEA-3328-4242-9288-314AC6A2812D}">
  <sheetPr>
    <pageSetUpPr fitToPage="1"/>
  </sheetPr>
  <dimension ref="A1:J1022"/>
  <sheetViews>
    <sheetView showGridLines="0" topLeftCell="A87" zoomScale="115" zoomScaleNormal="115" zoomScaleSheetLayoutView="100" workbookViewId="0">
      <selection activeCell="I762" sqref="I762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2307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4115.6099999999997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0</v>
      </c>
    </row>
    <row r="6" spans="1:10" s="2" customFormat="1">
      <c r="A6" s="11"/>
      <c r="B6" s="12"/>
      <c r="C6" s="13"/>
      <c r="D6" s="14"/>
      <c r="E6" s="14"/>
      <c r="F6" s="15"/>
      <c r="G6" s="15"/>
      <c r="H6" s="24"/>
      <c r="I6" s="28"/>
      <c r="J6" s="28">
        <f>H6*I6</f>
        <v>0</v>
      </c>
    </row>
    <row r="7" spans="1:10" s="2" customFormat="1">
      <c r="A7" s="11"/>
      <c r="B7" s="12"/>
      <c r="C7" s="13"/>
      <c r="D7" s="14"/>
      <c r="E7" s="14"/>
      <c r="F7" s="15"/>
      <c r="G7" s="15"/>
      <c r="H7" s="24"/>
      <c r="I7" s="28"/>
      <c r="J7" s="28">
        <f t="shared" ref="J7:J8" si="0">H7*I7</f>
        <v>0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47.13</v>
      </c>
    </row>
    <row r="10" spans="1:10" ht="33.75">
      <c r="A10" s="11"/>
      <c r="B10" s="16"/>
      <c r="C10" s="17" t="s">
        <v>2308</v>
      </c>
      <c r="D10" s="109" t="s">
        <v>963</v>
      </c>
      <c r="E10" s="17" t="s">
        <v>255</v>
      </c>
      <c r="F10" s="16" t="s">
        <v>2309</v>
      </c>
      <c r="G10" s="47" t="s">
        <v>19</v>
      </c>
      <c r="H10" s="23">
        <v>3</v>
      </c>
      <c r="I10" s="321">
        <v>15.71</v>
      </c>
      <c r="J10" s="28">
        <f>H10*I10</f>
        <v>47.13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718.98</v>
      </c>
    </row>
    <row r="14" spans="1:10" s="2" customFormat="1" ht="22.5">
      <c r="A14" s="11"/>
      <c r="B14" s="12"/>
      <c r="C14" s="46" t="s">
        <v>2310</v>
      </c>
      <c r="D14" s="47" t="s">
        <v>2311</v>
      </c>
      <c r="E14" s="47" t="s">
        <v>17</v>
      </c>
      <c r="F14" s="47" t="s">
        <v>2309</v>
      </c>
      <c r="G14" s="47" t="s">
        <v>19</v>
      </c>
      <c r="H14" s="24">
        <v>53</v>
      </c>
      <c r="I14" s="321">
        <v>12.38</v>
      </c>
      <c r="J14" s="28">
        <f>H14*I14</f>
        <v>656.14</v>
      </c>
    </row>
    <row r="15" spans="1:10" s="2" customFormat="1" ht="33.75">
      <c r="A15" s="11"/>
      <c r="B15" s="12"/>
      <c r="C15" s="46" t="s">
        <v>2310</v>
      </c>
      <c r="D15" s="47" t="s">
        <v>1174</v>
      </c>
      <c r="E15" s="47" t="s">
        <v>255</v>
      </c>
      <c r="F15" s="47" t="s">
        <v>2309</v>
      </c>
      <c r="G15" s="47" t="s">
        <v>19</v>
      </c>
      <c r="H15" s="24">
        <v>4</v>
      </c>
      <c r="I15" s="321">
        <v>15.71</v>
      </c>
      <c r="J15" s="28">
        <f t="shared" ref="J15:J60" si="2">H15*I15</f>
        <v>62.84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SUM(J30:J31)</f>
        <v>1135.79</v>
      </c>
    </row>
    <row r="30" spans="1:10" s="2" customFormat="1">
      <c r="A30" s="11"/>
      <c r="B30" s="12"/>
      <c r="C30" s="46" t="s">
        <v>2312</v>
      </c>
      <c r="D30" s="109" t="s">
        <v>114</v>
      </c>
      <c r="E30" s="47" t="s">
        <v>17</v>
      </c>
      <c r="F30" s="47" t="s">
        <v>2309</v>
      </c>
      <c r="G30" s="47" t="s">
        <v>19</v>
      </c>
      <c r="H30" s="24">
        <v>53</v>
      </c>
      <c r="I30" s="321">
        <v>10</v>
      </c>
      <c r="J30" s="28">
        <f t="shared" si="2"/>
        <v>530</v>
      </c>
    </row>
    <row r="31" spans="1:10" s="2" customFormat="1">
      <c r="A31" s="11"/>
      <c r="B31" s="12"/>
      <c r="C31" s="46" t="s">
        <v>2312</v>
      </c>
      <c r="D31" s="109" t="s">
        <v>114</v>
      </c>
      <c r="E31" s="47" t="s">
        <v>48</v>
      </c>
      <c r="F31" s="47" t="s">
        <v>2309</v>
      </c>
      <c r="G31" s="47" t="s">
        <v>19</v>
      </c>
      <c r="H31" s="24">
        <v>53</v>
      </c>
      <c r="I31" s="321">
        <v>11.43</v>
      </c>
      <c r="J31" s="28">
        <f>H31*I31</f>
        <v>605.79</v>
      </c>
    </row>
    <row r="32" spans="1:10" s="2" customFormat="1">
      <c r="A32" s="11"/>
      <c r="B32" s="12"/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57.16</v>
      </c>
    </row>
    <row r="34" spans="1:10" ht="33.75">
      <c r="A34" s="11"/>
      <c r="B34" s="16"/>
      <c r="C34" s="46" t="s">
        <v>2312</v>
      </c>
      <c r="D34" s="109" t="s">
        <v>692</v>
      </c>
      <c r="E34" s="47" t="s">
        <v>255</v>
      </c>
      <c r="F34" s="47" t="s">
        <v>2309</v>
      </c>
      <c r="G34" s="47" t="s">
        <v>19</v>
      </c>
      <c r="H34" s="24">
        <v>4</v>
      </c>
      <c r="I34" s="321">
        <v>14.29</v>
      </c>
      <c r="J34" s="28">
        <f t="shared" ref="J34" si="3">H34*I34</f>
        <v>57.16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534.48</v>
      </c>
    </row>
    <row r="38" spans="1:10" s="2" customFormat="1">
      <c r="A38" s="11"/>
      <c r="B38" s="12"/>
      <c r="C38" s="46" t="s">
        <v>2313</v>
      </c>
      <c r="D38" s="109" t="s">
        <v>385</v>
      </c>
      <c r="E38" s="47" t="s">
        <v>17</v>
      </c>
      <c r="F38" s="47" t="s">
        <v>2309</v>
      </c>
      <c r="G38" s="47" t="s">
        <v>19</v>
      </c>
      <c r="H38" s="24">
        <v>51</v>
      </c>
      <c r="I38" s="321">
        <v>10.48</v>
      </c>
      <c r="J38" s="28">
        <f t="shared" si="2"/>
        <v>534.48</v>
      </c>
    </row>
    <row r="39" spans="1:10" s="2" customFormat="1">
      <c r="A39" s="11"/>
      <c r="B39" s="12"/>
      <c r="C39" s="13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57.16</v>
      </c>
    </row>
    <row r="42" spans="1:10" ht="33.75">
      <c r="A42" s="11"/>
      <c r="B42" s="16"/>
      <c r="C42" s="46" t="s">
        <v>2313</v>
      </c>
      <c r="D42" s="109" t="s">
        <v>385</v>
      </c>
      <c r="E42" s="47" t="s">
        <v>255</v>
      </c>
      <c r="F42" s="47" t="s">
        <v>2309</v>
      </c>
      <c r="G42" s="47" t="s">
        <v>19</v>
      </c>
      <c r="H42" s="24">
        <v>4</v>
      </c>
      <c r="I42" s="321">
        <v>14.29</v>
      </c>
      <c r="J42" s="28">
        <f t="shared" si="2"/>
        <v>57.16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678.30000000000007</v>
      </c>
    </row>
    <row r="50" spans="1:10" s="2" customFormat="1" ht="22.5">
      <c r="A50" s="11"/>
      <c r="B50" s="12"/>
      <c r="C50" s="46" t="s">
        <v>2314</v>
      </c>
      <c r="D50" s="47" t="s">
        <v>124</v>
      </c>
      <c r="E50" s="47" t="s">
        <v>2315</v>
      </c>
      <c r="F50" s="47" t="s">
        <v>2316</v>
      </c>
      <c r="G50" s="47" t="s">
        <v>19</v>
      </c>
      <c r="H50" s="100">
        <v>57</v>
      </c>
      <c r="I50" s="321">
        <v>11.9</v>
      </c>
      <c r="J50" s="28">
        <f t="shared" si="2"/>
        <v>678.30000000000007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393.86</v>
      </c>
    </row>
    <row r="54" spans="1:10" s="2" customFormat="1" ht="23.25">
      <c r="A54" s="11"/>
      <c r="B54" s="12"/>
      <c r="C54" s="46" t="s">
        <v>2317</v>
      </c>
      <c r="D54" s="47" t="s">
        <v>2318</v>
      </c>
      <c r="E54" s="47" t="s">
        <v>17</v>
      </c>
      <c r="F54" s="47" t="s">
        <v>2309</v>
      </c>
      <c r="G54" s="47" t="s">
        <v>393</v>
      </c>
      <c r="H54" s="24">
        <v>47</v>
      </c>
      <c r="I54" s="322">
        <v>8.3800000000000008</v>
      </c>
      <c r="J54" s="28">
        <f t="shared" si="2"/>
        <v>393.86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69" t="s">
        <v>87</v>
      </c>
      <c r="D57" s="10"/>
      <c r="E57" s="10"/>
      <c r="F57" s="10"/>
      <c r="G57" s="10"/>
      <c r="H57" s="23">
        <v>0</v>
      </c>
      <c r="I57" s="28"/>
      <c r="J57" s="39">
        <f>SUM(J58:J60)</f>
        <v>492.74999999999994</v>
      </c>
    </row>
    <row r="58" spans="1:10">
      <c r="A58" s="11"/>
      <c r="B58" s="16"/>
      <c r="C58" s="54" t="s">
        <v>2319</v>
      </c>
      <c r="D58" s="55" t="s">
        <v>89</v>
      </c>
      <c r="E58" s="55" t="s">
        <v>17</v>
      </c>
      <c r="F58" s="55" t="s">
        <v>2309</v>
      </c>
      <c r="G58" s="55" t="s">
        <v>19</v>
      </c>
      <c r="H58" s="23">
        <v>45</v>
      </c>
      <c r="I58" s="321">
        <v>10.95</v>
      </c>
      <c r="J58" s="28">
        <f t="shared" si="2"/>
        <v>492.74999999999994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4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4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4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4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4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4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4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4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4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4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4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4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4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4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4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4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4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4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4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>
        <f>J95+J99+J103+J107+J111+J115+J119+J123+J127+J131+J135+J139+J143+J147+J151+J159+J163+J167+J171+J175+J179+J155</f>
        <v>4324.6000000000004</v>
      </c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0</v>
      </c>
    </row>
    <row r="96" spans="1:10" s="2" customFormat="1">
      <c r="A96" s="11"/>
      <c r="B96" s="12"/>
      <c r="C96" s="13"/>
      <c r="D96" s="14"/>
      <c r="E96" s="14"/>
      <c r="F96" s="15"/>
      <c r="G96" s="15"/>
      <c r="H96" s="24"/>
      <c r="I96" s="28"/>
      <c r="J96" s="28">
        <f t="shared" si="4"/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4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4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538.64</v>
      </c>
    </row>
    <row r="100" spans="1:10" s="2" customFormat="1" ht="22.5">
      <c r="A100" s="11"/>
      <c r="B100" s="12"/>
      <c r="C100" s="46" t="s">
        <v>2320</v>
      </c>
      <c r="D100" s="47" t="s">
        <v>2321</v>
      </c>
      <c r="E100" s="47" t="s">
        <v>2322</v>
      </c>
      <c r="F100" s="47" t="s">
        <v>2219</v>
      </c>
      <c r="G100" s="47" t="s">
        <v>19</v>
      </c>
      <c r="H100" s="24">
        <v>35</v>
      </c>
      <c r="I100" s="321">
        <v>10</v>
      </c>
      <c r="J100" s="28">
        <f t="shared" si="4"/>
        <v>350</v>
      </c>
    </row>
    <row r="101" spans="1:10" s="2" customFormat="1" ht="33.75">
      <c r="A101" s="11"/>
      <c r="B101" s="12"/>
      <c r="C101" s="46" t="s">
        <v>2323</v>
      </c>
      <c r="D101" s="47" t="s">
        <v>1838</v>
      </c>
      <c r="E101" s="47" t="s">
        <v>2324</v>
      </c>
      <c r="F101" s="47" t="s">
        <v>2325</v>
      </c>
      <c r="G101" s="47" t="s">
        <v>33</v>
      </c>
      <c r="H101" s="24">
        <v>18</v>
      </c>
      <c r="I101" s="323">
        <v>10.48</v>
      </c>
      <c r="J101" s="28">
        <f t="shared" si="4"/>
        <v>188.64000000000001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4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4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4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4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28.58</v>
      </c>
    </row>
    <row r="108" spans="1:10" ht="33.75">
      <c r="A108" s="11"/>
      <c r="B108" s="16"/>
      <c r="C108" s="46" t="s">
        <v>2320</v>
      </c>
      <c r="D108" s="109" t="s">
        <v>2326</v>
      </c>
      <c r="E108" s="47" t="s">
        <v>2327</v>
      </c>
      <c r="F108" s="47" t="s">
        <v>2216</v>
      </c>
      <c r="G108" s="47" t="s">
        <v>19</v>
      </c>
      <c r="H108" s="23">
        <v>2</v>
      </c>
      <c r="I108" s="321">
        <v>14.29</v>
      </c>
      <c r="J108" s="28">
        <f t="shared" si="4"/>
        <v>28.58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4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4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672.34</v>
      </c>
    </row>
    <row r="112" spans="1:10" s="2" customFormat="1" ht="22.5">
      <c r="A112" s="11"/>
      <c r="B112" s="12"/>
      <c r="C112" s="46" t="s">
        <v>2328</v>
      </c>
      <c r="D112" s="47" t="s">
        <v>32</v>
      </c>
      <c r="E112" s="47" t="s">
        <v>17</v>
      </c>
      <c r="F112" s="47" t="s">
        <v>2329</v>
      </c>
      <c r="G112" s="47" t="s">
        <v>33</v>
      </c>
      <c r="H112" s="24">
        <v>52</v>
      </c>
      <c r="I112" s="323">
        <v>12.38</v>
      </c>
      <c r="J112" s="28">
        <f t="shared" si="4"/>
        <v>643.76</v>
      </c>
    </row>
    <row r="113" spans="1:10" s="2" customFormat="1" ht="33.75">
      <c r="A113" s="11"/>
      <c r="B113" s="12"/>
      <c r="C113" s="46" t="s">
        <v>2328</v>
      </c>
      <c r="D113" s="324" t="s">
        <v>107</v>
      </c>
      <c r="E113" s="14" t="s">
        <v>255</v>
      </c>
      <c r="F113" s="15" t="s">
        <v>2216</v>
      </c>
      <c r="G113" s="15" t="s">
        <v>33</v>
      </c>
      <c r="H113" s="24">
        <v>2</v>
      </c>
      <c r="I113" s="323">
        <v>14.29</v>
      </c>
      <c r="J113" s="28">
        <f t="shared" si="4"/>
        <v>28.58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4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4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4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4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4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4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4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5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5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5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912.95</v>
      </c>
    </row>
    <row r="132" spans="1:10" s="2" customFormat="1" ht="22.5">
      <c r="A132" s="11"/>
      <c r="B132" s="12"/>
      <c r="C132" s="46" t="s">
        <v>2330</v>
      </c>
      <c r="D132" s="47" t="s">
        <v>692</v>
      </c>
      <c r="E132" s="47" t="s">
        <v>17</v>
      </c>
      <c r="F132" s="47" t="s">
        <v>2219</v>
      </c>
      <c r="G132" s="47" t="s">
        <v>2331</v>
      </c>
      <c r="H132" s="24">
        <v>35</v>
      </c>
      <c r="I132" s="321">
        <v>10</v>
      </c>
      <c r="J132" s="28">
        <f t="shared" si="5"/>
        <v>350</v>
      </c>
    </row>
    <row r="133" spans="1:10" s="2" customFormat="1" ht="12.75">
      <c r="A133" s="11"/>
      <c r="B133" s="12"/>
      <c r="C133" s="13" t="s">
        <v>2121</v>
      </c>
      <c r="D133" s="326" t="s">
        <v>401</v>
      </c>
      <c r="E133" s="47" t="s">
        <v>48</v>
      </c>
      <c r="F133" s="15" t="s">
        <v>2325</v>
      </c>
      <c r="G133" s="15" t="s">
        <v>371</v>
      </c>
      <c r="H133" s="24">
        <v>18</v>
      </c>
      <c r="I133" s="325">
        <v>9.0500000000000007</v>
      </c>
      <c r="J133" s="28">
        <f t="shared" si="5"/>
        <v>162.9</v>
      </c>
    </row>
    <row r="134" spans="1:10" s="2" customFormat="1" ht="22.5">
      <c r="A134" s="11"/>
      <c r="B134" s="12"/>
      <c r="C134" s="46" t="s">
        <v>2330</v>
      </c>
      <c r="D134" s="47" t="s">
        <v>692</v>
      </c>
      <c r="E134" s="47" t="s">
        <v>48</v>
      </c>
      <c r="F134" s="47" t="s">
        <v>2219</v>
      </c>
      <c r="G134" s="47" t="s">
        <v>2331</v>
      </c>
      <c r="H134" s="24">
        <v>35</v>
      </c>
      <c r="I134" s="321">
        <v>11.43</v>
      </c>
      <c r="J134" s="28">
        <f t="shared" si="5"/>
        <v>400.05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28.58</v>
      </c>
    </row>
    <row r="136" spans="1:10" ht="33.75">
      <c r="A136" s="11"/>
      <c r="B136" s="16"/>
      <c r="C136" s="46" t="s">
        <v>2330</v>
      </c>
      <c r="D136" s="47" t="s">
        <v>692</v>
      </c>
      <c r="E136" s="47" t="s">
        <v>255</v>
      </c>
      <c r="F136" s="47" t="s">
        <v>2216</v>
      </c>
      <c r="G136" s="47" t="s">
        <v>2331</v>
      </c>
      <c r="H136" s="23">
        <v>2</v>
      </c>
      <c r="I136" s="321">
        <v>14.29</v>
      </c>
      <c r="J136" s="28">
        <f t="shared" si="5"/>
        <v>28.58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5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5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555.44000000000005</v>
      </c>
    </row>
    <row r="140" spans="1:10" s="2" customFormat="1">
      <c r="A140" s="11"/>
      <c r="B140" s="12"/>
      <c r="C140" s="46" t="s">
        <v>2332</v>
      </c>
      <c r="D140" s="47" t="s">
        <v>122</v>
      </c>
      <c r="E140" s="47" t="s">
        <v>17</v>
      </c>
      <c r="F140" s="47" t="s">
        <v>2219</v>
      </c>
      <c r="G140" s="47" t="s">
        <v>19</v>
      </c>
      <c r="H140" s="24">
        <v>35</v>
      </c>
      <c r="I140" s="321">
        <v>10.48</v>
      </c>
      <c r="J140" s="28">
        <f t="shared" si="5"/>
        <v>366.8</v>
      </c>
    </row>
    <row r="141" spans="1:10" s="2" customFormat="1" ht="33.75">
      <c r="A141" s="11"/>
      <c r="B141" s="12"/>
      <c r="C141" s="17" t="s">
        <v>2323</v>
      </c>
      <c r="D141" s="327" t="s">
        <v>1838</v>
      </c>
      <c r="E141" s="47" t="s">
        <v>255</v>
      </c>
      <c r="F141" s="16" t="s">
        <v>2325</v>
      </c>
      <c r="G141" s="16" t="s">
        <v>33</v>
      </c>
      <c r="H141" s="23">
        <v>18</v>
      </c>
      <c r="I141" s="328">
        <v>10.48</v>
      </c>
      <c r="J141" s="28">
        <f>H141*I141</f>
        <v>188.64000000000001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5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28.58</v>
      </c>
    </row>
    <row r="144" spans="1:10" ht="33.75">
      <c r="A144" s="11"/>
      <c r="B144" s="16"/>
      <c r="C144" s="46" t="s">
        <v>2332</v>
      </c>
      <c r="D144" s="109" t="s">
        <v>1189</v>
      </c>
      <c r="E144" s="47" t="s">
        <v>255</v>
      </c>
      <c r="F144" s="47" t="s">
        <v>2216</v>
      </c>
      <c r="G144" s="47" t="s">
        <v>19</v>
      </c>
      <c r="H144" s="23">
        <v>2</v>
      </c>
      <c r="I144" s="321">
        <v>14.29</v>
      </c>
      <c r="J144" s="28">
        <f t="shared" si="5"/>
        <v>28.58</v>
      </c>
    </row>
    <row r="145" spans="1:10">
      <c r="A145" s="11"/>
      <c r="B145" s="16"/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5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5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642.6</v>
      </c>
    </row>
    <row r="152" spans="1:10" s="2" customFormat="1">
      <c r="A152" s="11"/>
      <c r="B152" s="12"/>
      <c r="C152" s="46" t="s">
        <v>844</v>
      </c>
      <c r="D152" s="47" t="s">
        <v>124</v>
      </c>
      <c r="E152" s="47" t="s">
        <v>390</v>
      </c>
      <c r="F152" s="47" t="s">
        <v>2219</v>
      </c>
      <c r="G152" s="47" t="s">
        <v>19</v>
      </c>
      <c r="H152" s="24">
        <v>36</v>
      </c>
      <c r="I152" s="321">
        <v>11.9</v>
      </c>
      <c r="J152" s="28">
        <f t="shared" ref="J152:J194" si="6">H152*I152</f>
        <v>428.40000000000003</v>
      </c>
    </row>
    <row r="153" spans="1:10" s="2" customFormat="1">
      <c r="A153" s="11"/>
      <c r="B153" s="12"/>
      <c r="C153" s="46" t="s">
        <v>844</v>
      </c>
      <c r="D153" s="14"/>
      <c r="E153" s="14" t="s">
        <v>390</v>
      </c>
      <c r="F153" s="15" t="s">
        <v>2325</v>
      </c>
      <c r="G153" s="15" t="s">
        <v>33</v>
      </c>
      <c r="H153" s="24">
        <v>18</v>
      </c>
      <c r="I153" s="321">
        <v>11.9</v>
      </c>
      <c r="J153" s="28">
        <f t="shared" si="6"/>
        <v>214.20000000000002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6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402.24</v>
      </c>
    </row>
    <row r="156" spans="1:10" s="2" customFormat="1" ht="15">
      <c r="A156" s="11"/>
      <c r="B156" s="12"/>
      <c r="C156" s="46" t="s">
        <v>2333</v>
      </c>
      <c r="D156" s="47" t="s">
        <v>392</v>
      </c>
      <c r="E156" s="47" t="s">
        <v>17</v>
      </c>
      <c r="F156" s="47" t="s">
        <v>2334</v>
      </c>
      <c r="G156" s="47" t="s">
        <v>393</v>
      </c>
      <c r="H156" s="24">
        <v>48</v>
      </c>
      <c r="I156" s="322">
        <v>8.3800000000000008</v>
      </c>
      <c r="J156" s="28">
        <f t="shared" si="6"/>
        <v>402.24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6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6"/>
        <v>0</v>
      </c>
    </row>
    <row r="159" spans="1:10" ht="24.95" customHeight="1">
      <c r="A159" s="45" t="s">
        <v>75</v>
      </c>
      <c r="B159" s="10"/>
      <c r="C159" s="9" t="s">
        <v>2335</v>
      </c>
      <c r="D159" s="10"/>
      <c r="E159" s="10"/>
      <c r="F159" s="10"/>
      <c r="G159" s="10"/>
      <c r="H159" s="23">
        <v>0</v>
      </c>
      <c r="I159" s="28"/>
      <c r="J159" s="39">
        <f>SUM(J160:J162)</f>
        <v>514.65</v>
      </c>
    </row>
    <row r="160" spans="1:10" ht="22.5">
      <c r="A160" s="11"/>
      <c r="B160" s="16"/>
      <c r="C160" s="54" t="s">
        <v>2336</v>
      </c>
      <c r="D160" s="55" t="s">
        <v>408</v>
      </c>
      <c r="E160" s="55" t="s">
        <v>215</v>
      </c>
      <c r="F160" s="55" t="s">
        <v>2329</v>
      </c>
      <c r="G160" s="55" t="s">
        <v>19</v>
      </c>
      <c r="H160" s="23">
        <v>47</v>
      </c>
      <c r="I160" s="321">
        <v>10.95</v>
      </c>
      <c r="J160" s="28">
        <f t="shared" si="6"/>
        <v>514.65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6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6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6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6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6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6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6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6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6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6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6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6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6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6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6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6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6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6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6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6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6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>
        <f>J197+J201+J205+J209+J213+J217+J221+J225+J229+J233+J237+J241+J245+J249+J253+J261+J265+J269+J273+J277+J281+J257</f>
        <v>5691.74</v>
      </c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0</v>
      </c>
    </row>
    <row r="198" spans="1:10" s="2" customFormat="1">
      <c r="A198" s="11"/>
      <c r="B198" s="12"/>
      <c r="C198" s="13"/>
      <c r="D198" s="14"/>
      <c r="E198" s="14"/>
      <c r="F198" s="15"/>
      <c r="G198" s="15"/>
      <c r="H198" s="24"/>
      <c r="I198" s="28"/>
      <c r="J198" s="28">
        <f t="shared" ref="J198:J236" si="7">H198*I198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7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640</v>
      </c>
    </row>
    <row r="202" spans="1:10" s="2" customFormat="1">
      <c r="A202" s="11"/>
      <c r="B202" s="12"/>
      <c r="C202" s="46" t="s">
        <v>2337</v>
      </c>
      <c r="D202" s="47" t="s">
        <v>16</v>
      </c>
      <c r="E202" s="47" t="s">
        <v>17</v>
      </c>
      <c r="F202" s="47" t="s">
        <v>2338</v>
      </c>
      <c r="G202" s="47" t="s">
        <v>19</v>
      </c>
      <c r="H202" s="24">
        <v>64</v>
      </c>
      <c r="I202" s="321">
        <v>10</v>
      </c>
      <c r="J202" s="28">
        <f t="shared" si="7"/>
        <v>640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7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7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7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7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7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57.16</v>
      </c>
    </row>
    <row r="210" spans="1:10" ht="33.75">
      <c r="A210" s="11"/>
      <c r="B210" s="16"/>
      <c r="C210" s="46" t="s">
        <v>2337</v>
      </c>
      <c r="D210" s="109" t="s">
        <v>862</v>
      </c>
      <c r="E210" s="47" t="s">
        <v>255</v>
      </c>
      <c r="F210" s="47" t="s">
        <v>2338</v>
      </c>
      <c r="G210" s="47" t="s">
        <v>19</v>
      </c>
      <c r="H210" s="23">
        <v>4</v>
      </c>
      <c r="I210" s="321">
        <v>14.29</v>
      </c>
      <c r="J210" s="28">
        <f t="shared" si="7"/>
        <v>57.16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7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7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39">
        <f>SUM(J214:J216)</f>
        <v>849.48</v>
      </c>
    </row>
    <row r="214" spans="1:10" s="2" customFormat="1" ht="15.75">
      <c r="A214" s="11"/>
      <c r="B214" s="12"/>
      <c r="C214" s="46" t="s">
        <v>2339</v>
      </c>
      <c r="D214" s="47" t="s">
        <v>135</v>
      </c>
      <c r="E214" s="47" t="s">
        <v>17</v>
      </c>
      <c r="F214" s="47" t="s">
        <v>2338</v>
      </c>
      <c r="G214" s="47" t="s">
        <v>33</v>
      </c>
      <c r="H214" s="24">
        <v>64</v>
      </c>
      <c r="I214" s="323">
        <v>12.38</v>
      </c>
      <c r="J214" s="28">
        <f t="shared" si="7"/>
        <v>792.32</v>
      </c>
    </row>
    <row r="215" spans="1:10" s="2" customFormat="1" ht="33.75">
      <c r="A215" s="11"/>
      <c r="B215" s="12"/>
      <c r="C215" s="46" t="s">
        <v>2340</v>
      </c>
      <c r="D215" s="324" t="s">
        <v>107</v>
      </c>
      <c r="E215" s="47" t="s">
        <v>2341</v>
      </c>
      <c r="F215" s="47" t="s">
        <v>2338</v>
      </c>
      <c r="G215" s="47" t="s">
        <v>33</v>
      </c>
      <c r="H215" s="24">
        <v>4</v>
      </c>
      <c r="I215" s="323">
        <v>14.29</v>
      </c>
      <c r="J215" s="28">
        <f t="shared" si="7"/>
        <v>57.16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7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28"/>
      <c r="J218" s="28">
        <f t="shared" si="7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7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7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7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7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7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7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7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7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7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7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1371.52</v>
      </c>
    </row>
    <row r="238" spans="1:10" s="2" customFormat="1" ht="22.5">
      <c r="A238" s="11"/>
      <c r="B238" s="12"/>
      <c r="C238" s="46" t="s">
        <v>2229</v>
      </c>
      <c r="D238" s="47" t="s">
        <v>692</v>
      </c>
      <c r="E238" s="47" t="s">
        <v>17</v>
      </c>
      <c r="F238" s="47" t="s">
        <v>2338</v>
      </c>
      <c r="G238" s="47" t="s">
        <v>1156</v>
      </c>
      <c r="H238" s="24">
        <v>64</v>
      </c>
      <c r="I238" s="321">
        <v>10</v>
      </c>
      <c r="J238" s="28">
        <f t="shared" ref="J238:J292" si="8">H238*I238</f>
        <v>640</v>
      </c>
    </row>
    <row r="239" spans="1:10" s="2" customFormat="1" ht="22.5">
      <c r="A239" s="11"/>
      <c r="B239" s="12"/>
      <c r="C239" s="46" t="s">
        <v>2229</v>
      </c>
      <c r="D239" s="47" t="s">
        <v>692</v>
      </c>
      <c r="E239" s="47" t="s">
        <v>48</v>
      </c>
      <c r="F239" s="47" t="s">
        <v>2338</v>
      </c>
      <c r="G239" s="47" t="s">
        <v>1156</v>
      </c>
      <c r="H239" s="24">
        <v>64</v>
      </c>
      <c r="I239" s="321">
        <v>11.43</v>
      </c>
      <c r="J239" s="28">
        <f t="shared" si="8"/>
        <v>731.52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8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57.16</v>
      </c>
    </row>
    <row r="242" spans="1:10" ht="22.5">
      <c r="A242" s="11"/>
      <c r="B242" s="16"/>
      <c r="C242" s="46" t="s">
        <v>2229</v>
      </c>
      <c r="D242" s="47" t="s">
        <v>692</v>
      </c>
      <c r="E242" s="47" t="s">
        <v>17</v>
      </c>
      <c r="F242" s="47" t="s">
        <v>2338</v>
      </c>
      <c r="G242" s="47" t="s">
        <v>1156</v>
      </c>
      <c r="H242" s="23">
        <v>4</v>
      </c>
      <c r="I242" s="321">
        <v>14.29</v>
      </c>
      <c r="J242" s="28">
        <f t="shared" si="8"/>
        <v>57.16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8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8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670.72</v>
      </c>
    </row>
    <row r="246" spans="1:10" s="2" customFormat="1" ht="22.5">
      <c r="A246" s="11"/>
      <c r="B246" s="12"/>
      <c r="C246" s="46" t="s">
        <v>2232</v>
      </c>
      <c r="D246" s="47" t="s">
        <v>717</v>
      </c>
      <c r="E246" s="47" t="s">
        <v>17</v>
      </c>
      <c r="F246" s="47" t="s">
        <v>2338</v>
      </c>
      <c r="G246" s="47" t="s">
        <v>19</v>
      </c>
      <c r="H246" s="24">
        <v>64</v>
      </c>
      <c r="I246" s="321">
        <v>10.48</v>
      </c>
      <c r="J246" s="28">
        <f t="shared" si="8"/>
        <v>670.72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8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8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SUM(J250:J252)</f>
        <v>57.16</v>
      </c>
    </row>
    <row r="250" spans="1:10" ht="10.15" customHeight="1">
      <c r="A250" s="45"/>
      <c r="B250" s="10"/>
      <c r="C250" s="46" t="s">
        <v>2232</v>
      </c>
      <c r="D250" s="109" t="s">
        <v>2342</v>
      </c>
      <c r="E250" s="47" t="s">
        <v>255</v>
      </c>
      <c r="F250" s="47" t="s">
        <v>2338</v>
      </c>
      <c r="G250" s="47" t="s">
        <v>19</v>
      </c>
      <c r="H250" s="23">
        <v>4</v>
      </c>
      <c r="I250" s="321">
        <v>14.29</v>
      </c>
      <c r="J250" s="28">
        <f t="shared" si="8"/>
        <v>57.16</v>
      </c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28">
        <f t="shared" si="8"/>
        <v>0</v>
      </c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8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8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SUM(J258:J260)</f>
        <v>841.84</v>
      </c>
    </row>
    <row r="258" spans="1:10">
      <c r="C258" s="329" t="s">
        <v>2343</v>
      </c>
      <c r="D258" s="329"/>
      <c r="E258" s="329" t="s">
        <v>2344</v>
      </c>
      <c r="F258" s="329" t="s">
        <v>2338</v>
      </c>
      <c r="G258" s="329" t="s">
        <v>19</v>
      </c>
      <c r="H258" s="22">
        <v>68</v>
      </c>
      <c r="I258" s="321">
        <v>12.38</v>
      </c>
      <c r="J258" s="28">
        <f t="shared" si="8"/>
        <v>841.84</v>
      </c>
    </row>
    <row r="259" spans="1:10" ht="10.15" customHeight="1">
      <c r="A259" s="45"/>
      <c r="B259" s="10"/>
      <c r="C259" s="9"/>
      <c r="D259" s="10"/>
      <c r="E259" s="10"/>
      <c r="F259" s="10"/>
      <c r="G259" s="10"/>
      <c r="H259" s="23"/>
      <c r="I259" s="28"/>
      <c r="J259" s="28">
        <f t="shared" si="8"/>
        <v>0</v>
      </c>
    </row>
    <row r="260" spans="1:10" s="2" customFormat="1">
      <c r="A260" s="11"/>
      <c r="B260" s="12"/>
      <c r="C260" s="13"/>
      <c r="D260" s="14"/>
      <c r="E260" s="14"/>
      <c r="F260" s="15"/>
      <c r="G260" s="15"/>
      <c r="H260" s="24"/>
      <c r="I260" s="28"/>
      <c r="J260" s="28">
        <f t="shared" si="8"/>
        <v>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489.70000000000005</v>
      </c>
    </row>
    <row r="262" spans="1:10" s="2" customFormat="1" ht="22.5">
      <c r="A262" s="11"/>
      <c r="B262" s="12"/>
      <c r="C262" s="46" t="s">
        <v>2345</v>
      </c>
      <c r="D262" s="47" t="s">
        <v>144</v>
      </c>
      <c r="E262" s="47" t="s">
        <v>215</v>
      </c>
      <c r="F262" s="47" t="s">
        <v>2338</v>
      </c>
      <c r="G262" s="47" t="s">
        <v>427</v>
      </c>
      <c r="H262" s="24">
        <v>59</v>
      </c>
      <c r="I262" s="330">
        <v>8.3000000000000007</v>
      </c>
      <c r="J262" s="28">
        <f t="shared" si="8"/>
        <v>489.70000000000005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8"/>
        <v>0</v>
      </c>
    </row>
    <row r="265" spans="1:10" ht="24.95" customHeight="1">
      <c r="A265" s="45" t="s">
        <v>77</v>
      </c>
      <c r="B265" s="10"/>
      <c r="C265" s="9" t="s">
        <v>2335</v>
      </c>
      <c r="D265" s="10"/>
      <c r="E265" s="10"/>
      <c r="F265" s="10"/>
      <c r="G265" s="10"/>
      <c r="H265" s="23">
        <v>0</v>
      </c>
      <c r="I265" s="28"/>
      <c r="J265" s="39">
        <f>SUM(J266:J268)</f>
        <v>657</v>
      </c>
    </row>
    <row r="266" spans="1:10">
      <c r="A266" s="11"/>
      <c r="B266" s="16"/>
      <c r="C266" s="54" t="s">
        <v>2346</v>
      </c>
      <c r="D266" s="55" t="s">
        <v>89</v>
      </c>
      <c r="E266" s="55" t="s">
        <v>17</v>
      </c>
      <c r="F266" s="55" t="s">
        <v>2338</v>
      </c>
      <c r="G266" s="55" t="s">
        <v>19</v>
      </c>
      <c r="H266" s="23">
        <v>60</v>
      </c>
      <c r="I266" s="321">
        <v>10.95</v>
      </c>
      <c r="J266" s="28">
        <f t="shared" si="8"/>
        <v>657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8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8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8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8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8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8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8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8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8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8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8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8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8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8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8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8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9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9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9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9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9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9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>
        <f>J303+J307+J311+J315+J319+J323+J327+J331+J335+J339+J343+J347+J351+J355+J359+J367+J371+J375+J379+J383+J387+J363</f>
        <v>5307.7199999999993</v>
      </c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0</v>
      </c>
    </row>
    <row r="304" spans="1:10" s="2" customFormat="1">
      <c r="A304" s="11"/>
      <c r="B304" s="12"/>
      <c r="C304" s="13"/>
      <c r="D304" s="14"/>
      <c r="E304" s="14"/>
      <c r="F304" s="15"/>
      <c r="G304" s="15"/>
      <c r="H304" s="24"/>
      <c r="I304" s="28"/>
      <c r="J304" s="28">
        <f t="shared" si="9"/>
        <v>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9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SUM(J308:J310)</f>
        <v>600</v>
      </c>
    </row>
    <row r="308" spans="1:10" s="2" customFormat="1">
      <c r="A308" s="11"/>
      <c r="B308" s="12"/>
      <c r="C308" s="13" t="s">
        <v>877</v>
      </c>
      <c r="D308" s="109" t="s">
        <v>16</v>
      </c>
      <c r="E308" s="14" t="s">
        <v>17</v>
      </c>
      <c r="F308" s="15" t="s">
        <v>2347</v>
      </c>
      <c r="G308" s="15" t="s">
        <v>19</v>
      </c>
      <c r="H308" s="24">
        <v>60</v>
      </c>
      <c r="I308" s="321">
        <v>10</v>
      </c>
      <c r="J308" s="28">
        <f t="shared" si="9"/>
        <v>600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9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9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0</v>
      </c>
    </row>
    <row r="312" spans="1:10">
      <c r="A312" s="11"/>
      <c r="B312" s="16"/>
      <c r="C312" s="17"/>
      <c r="D312" s="17"/>
      <c r="E312" s="17"/>
      <c r="F312" s="16"/>
      <c r="G312" s="16"/>
      <c r="H312" s="23"/>
      <c r="I312" s="28"/>
      <c r="J312" s="28">
        <f t="shared" si="9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9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9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14.29</v>
      </c>
    </row>
    <row r="316" spans="1:10" ht="33.75">
      <c r="A316" s="11"/>
      <c r="B316" s="16"/>
      <c r="C316" s="13" t="s">
        <v>877</v>
      </c>
      <c r="D316" s="109" t="s">
        <v>1202</v>
      </c>
      <c r="E316" s="14" t="s">
        <v>255</v>
      </c>
      <c r="F316" s="15" t="s">
        <v>2347</v>
      </c>
      <c r="G316" s="15" t="s">
        <v>19</v>
      </c>
      <c r="H316" s="23">
        <v>1</v>
      </c>
      <c r="I316" s="321">
        <v>14.29</v>
      </c>
      <c r="J316" s="28">
        <f t="shared" si="9"/>
        <v>14.29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9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9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732.33</v>
      </c>
    </row>
    <row r="320" spans="1:10" s="2" customFormat="1" ht="22.5">
      <c r="A320" s="11"/>
      <c r="B320" s="12"/>
      <c r="C320" s="46" t="s">
        <v>2348</v>
      </c>
      <c r="D320" s="47" t="s">
        <v>1064</v>
      </c>
      <c r="E320" s="47" t="s">
        <v>17</v>
      </c>
      <c r="F320" s="47" t="s">
        <v>2347</v>
      </c>
      <c r="G320" s="47" t="s">
        <v>33</v>
      </c>
      <c r="H320" s="24">
        <v>58</v>
      </c>
      <c r="I320" s="323">
        <v>12.38</v>
      </c>
      <c r="J320" s="28">
        <f t="shared" si="9"/>
        <v>718.04000000000008</v>
      </c>
    </row>
    <row r="321" spans="1:10" s="2" customFormat="1" ht="33.75">
      <c r="A321" s="11"/>
      <c r="B321" s="12"/>
      <c r="C321" s="46" t="s">
        <v>2349</v>
      </c>
      <c r="D321" s="324" t="s">
        <v>157</v>
      </c>
      <c r="E321" s="47" t="s">
        <v>2341</v>
      </c>
      <c r="F321" s="47" t="s">
        <v>2347</v>
      </c>
      <c r="G321" s="47" t="s">
        <v>33</v>
      </c>
      <c r="H321" s="24">
        <v>1</v>
      </c>
      <c r="I321" s="323">
        <v>14.29</v>
      </c>
      <c r="J321" s="28">
        <f t="shared" si="9"/>
        <v>14.29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9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10"/>
      <c r="G323" s="10"/>
      <c r="H323" s="23">
        <v>0</v>
      </c>
      <c r="I323" s="28"/>
      <c r="J323" s="39">
        <f>SUM(J324:J326)</f>
        <v>0</v>
      </c>
    </row>
    <row r="324" spans="1:10">
      <c r="A324" s="11"/>
      <c r="B324" s="16"/>
      <c r="C324" s="17"/>
      <c r="D324" s="17"/>
      <c r="E324" s="17"/>
      <c r="F324" s="16"/>
      <c r="G324" s="16"/>
      <c r="H324" s="23"/>
      <c r="I324" s="28"/>
      <c r="J324" s="28">
        <f t="shared" si="9"/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9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9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9"/>
        <v>0</v>
      </c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28"/>
      <c r="J329" s="28">
        <f t="shared" si="9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9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297.12</v>
      </c>
    </row>
    <row r="332" spans="1:10" ht="15.75">
      <c r="A332" s="11"/>
      <c r="B332" s="16"/>
      <c r="C332" s="54" t="s">
        <v>2350</v>
      </c>
      <c r="D332" s="55" t="s">
        <v>2351</v>
      </c>
      <c r="E332" s="55" t="s">
        <v>17</v>
      </c>
      <c r="F332" s="55" t="s">
        <v>2347</v>
      </c>
      <c r="G332" s="47" t="s">
        <v>33</v>
      </c>
      <c r="H332" s="23">
        <v>24</v>
      </c>
      <c r="I332" s="323">
        <v>12.38</v>
      </c>
      <c r="J332" s="28">
        <f t="shared" si="9"/>
        <v>297.12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28"/>
      <c r="J333" s="28">
        <f t="shared" si="9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9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9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9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9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9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9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9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9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9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9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9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9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9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1285.8</v>
      </c>
    </row>
    <row r="356" spans="1:10" s="2" customFormat="1" ht="22.5">
      <c r="A356" s="11"/>
      <c r="B356" s="12"/>
      <c r="C356" s="46" t="s">
        <v>2138</v>
      </c>
      <c r="D356" s="47" t="s">
        <v>692</v>
      </c>
      <c r="E356" s="47" t="s">
        <v>17</v>
      </c>
      <c r="F356" s="47" t="s">
        <v>2347</v>
      </c>
      <c r="G356" s="47" t="s">
        <v>19</v>
      </c>
      <c r="H356" s="24">
        <v>60</v>
      </c>
      <c r="I356" s="321">
        <v>10</v>
      </c>
      <c r="J356" s="28">
        <f t="shared" si="9"/>
        <v>600</v>
      </c>
    </row>
    <row r="357" spans="1:10" s="2" customFormat="1" ht="22.5">
      <c r="A357" s="11"/>
      <c r="B357" s="12"/>
      <c r="C357" s="46" t="s">
        <v>2138</v>
      </c>
      <c r="D357" s="47" t="s">
        <v>692</v>
      </c>
      <c r="E357" s="47" t="s">
        <v>48</v>
      </c>
      <c r="F357" s="47" t="s">
        <v>2347</v>
      </c>
      <c r="G357" s="47" t="s">
        <v>19</v>
      </c>
      <c r="H357" s="24">
        <v>60</v>
      </c>
      <c r="I357" s="321">
        <v>11.43</v>
      </c>
      <c r="J357" s="28">
        <f t="shared" si="9"/>
        <v>685.8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28"/>
      <c r="J358" s="28">
        <f t="shared" ref="J358:J386" si="10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10"/>
      <c r="G359" s="10"/>
      <c r="H359" s="23">
        <v>0</v>
      </c>
      <c r="I359" s="28"/>
      <c r="J359" s="39">
        <f>SUM(J360:J362)</f>
        <v>14.29</v>
      </c>
    </row>
    <row r="360" spans="1:10" ht="33.75">
      <c r="A360" s="11"/>
      <c r="B360" s="16"/>
      <c r="C360" s="46" t="s">
        <v>2138</v>
      </c>
      <c r="D360" s="47" t="s">
        <v>692</v>
      </c>
      <c r="E360" s="47" t="s">
        <v>255</v>
      </c>
      <c r="F360" s="47" t="s">
        <v>998</v>
      </c>
      <c r="G360" s="47" t="s">
        <v>19</v>
      </c>
      <c r="H360" s="24">
        <v>1</v>
      </c>
      <c r="I360" s="321">
        <v>14.29</v>
      </c>
      <c r="J360" s="28">
        <f t="shared" si="10"/>
        <v>14.29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28"/>
      <c r="J361" s="28">
        <f t="shared" si="10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10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618.32000000000005</v>
      </c>
    </row>
    <row r="364" spans="1:10" s="2" customFormat="1" ht="22.5">
      <c r="A364" s="11"/>
      <c r="B364" s="12"/>
      <c r="C364" s="46" t="s">
        <v>890</v>
      </c>
      <c r="D364" s="47" t="s">
        <v>2352</v>
      </c>
      <c r="E364" s="47" t="s">
        <v>17</v>
      </c>
      <c r="F364" s="47" t="s">
        <v>2347</v>
      </c>
      <c r="G364" s="47" t="s">
        <v>19</v>
      </c>
      <c r="H364" s="24">
        <v>59</v>
      </c>
      <c r="I364" s="321">
        <v>10.48</v>
      </c>
      <c r="J364" s="28">
        <f t="shared" si="10"/>
        <v>618.32000000000005</v>
      </c>
    </row>
    <row r="365" spans="1:10" s="2" customFormat="1">
      <c r="A365" s="11"/>
      <c r="B365" s="12"/>
      <c r="C365" s="13"/>
      <c r="D365" s="14"/>
      <c r="E365" s="14"/>
      <c r="F365" s="15"/>
      <c r="G365" s="15"/>
      <c r="H365" s="24"/>
      <c r="I365" s="28"/>
      <c r="J365" s="28">
        <f t="shared" si="10"/>
        <v>0</v>
      </c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28"/>
      <c r="J366" s="28">
        <f t="shared" si="10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SUM(J368:J370)</f>
        <v>14.29</v>
      </c>
    </row>
    <row r="368" spans="1:10" ht="10.15" customHeight="1">
      <c r="A368" s="9"/>
      <c r="B368" s="10"/>
      <c r="C368" s="46" t="s">
        <v>890</v>
      </c>
      <c r="D368" s="109" t="s">
        <v>1864</v>
      </c>
      <c r="E368" s="47" t="s">
        <v>255</v>
      </c>
      <c r="F368" s="47" t="s">
        <v>998</v>
      </c>
      <c r="G368" s="47" t="s">
        <v>19</v>
      </c>
      <c r="H368" s="23">
        <v>1</v>
      </c>
      <c r="I368" s="321">
        <v>14.29</v>
      </c>
      <c r="J368" s="28">
        <f t="shared" si="10"/>
        <v>14.29</v>
      </c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28">
        <f t="shared" si="10"/>
        <v>0</v>
      </c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10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10"/>
      <c r="G371" s="10"/>
      <c r="H371" s="23">
        <v>0</v>
      </c>
      <c r="I371" s="28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28"/>
      <c r="J374" s="28">
        <f t="shared" si="10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10"/>
      <c r="G375" s="10"/>
      <c r="H375" s="23">
        <v>0</v>
      </c>
      <c r="I375" s="28"/>
      <c r="J375" s="28">
        <f>SUM(J376+J377+J378)</f>
        <v>755.18000000000006</v>
      </c>
    </row>
    <row r="376" spans="1:10" ht="10.9" customHeight="1">
      <c r="A376" s="9"/>
      <c r="B376" s="10"/>
      <c r="C376" s="329" t="s">
        <v>2343</v>
      </c>
      <c r="D376" s="329"/>
      <c r="E376" s="329" t="s">
        <v>2344</v>
      </c>
      <c r="F376" s="329" t="s">
        <v>2347</v>
      </c>
      <c r="G376" s="329" t="s">
        <v>19</v>
      </c>
      <c r="H376" s="23">
        <v>61</v>
      </c>
      <c r="I376" s="321">
        <v>12.38</v>
      </c>
      <c r="J376" s="28">
        <f t="shared" si="10"/>
        <v>755.18000000000006</v>
      </c>
    </row>
    <row r="377" spans="1:10" ht="10.9" customHeight="1">
      <c r="A377" s="9"/>
      <c r="B377" s="10"/>
      <c r="C377" s="9"/>
      <c r="D377" s="10"/>
      <c r="E377" s="10"/>
      <c r="F377" s="10"/>
      <c r="G377" s="10"/>
      <c r="H377" s="23"/>
      <c r="I377" s="28"/>
      <c r="J377" s="28">
        <f t="shared" si="10"/>
        <v>0</v>
      </c>
    </row>
    <row r="378" spans="1:10" s="2" customFormat="1">
      <c r="A378" s="11"/>
      <c r="B378" s="12"/>
      <c r="C378" s="13"/>
      <c r="D378" s="14"/>
      <c r="E378" s="14"/>
      <c r="F378" s="15"/>
      <c r="G378" s="15"/>
      <c r="H378" s="24"/>
      <c r="I378" s="28"/>
      <c r="J378" s="28">
        <f t="shared" si="10"/>
        <v>0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406.70000000000005</v>
      </c>
    </row>
    <row r="380" spans="1:10" s="2" customFormat="1" ht="22.5">
      <c r="A380" s="11"/>
      <c r="B380" s="12"/>
      <c r="C380" s="46" t="s">
        <v>2353</v>
      </c>
      <c r="D380" s="47" t="s">
        <v>2354</v>
      </c>
      <c r="E380" s="47" t="s">
        <v>215</v>
      </c>
      <c r="F380" s="47" t="s">
        <v>2347</v>
      </c>
      <c r="G380" s="47" t="s">
        <v>427</v>
      </c>
      <c r="H380" s="24">
        <v>49</v>
      </c>
      <c r="I380" s="330">
        <v>8.3000000000000007</v>
      </c>
      <c r="J380" s="28">
        <f t="shared" si="10"/>
        <v>406.70000000000005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10"/>
        <v>0</v>
      </c>
    </row>
    <row r="383" spans="1:10" ht="24.95" customHeight="1">
      <c r="A383" s="45" t="s">
        <v>83</v>
      </c>
      <c r="B383" s="10"/>
      <c r="C383" s="9" t="s">
        <v>2355</v>
      </c>
      <c r="D383" s="10"/>
      <c r="E383" s="10"/>
      <c r="F383" s="10"/>
      <c r="G383" s="10"/>
      <c r="H383" s="23">
        <v>0</v>
      </c>
      <c r="I383" s="28"/>
      <c r="J383" s="39">
        <f>SUM(J384:J386)</f>
        <v>569.4</v>
      </c>
    </row>
    <row r="384" spans="1:10">
      <c r="A384" s="11"/>
      <c r="B384" s="16"/>
      <c r="C384" s="54" t="s">
        <v>1217</v>
      </c>
      <c r="D384" s="55" t="s">
        <v>2356</v>
      </c>
      <c r="E384" s="55" t="s">
        <v>17</v>
      </c>
      <c r="F384" s="55" t="s">
        <v>2347</v>
      </c>
      <c r="G384" s="55" t="s">
        <v>1156</v>
      </c>
      <c r="H384" s="23">
        <v>52</v>
      </c>
      <c r="I384" s="321">
        <v>10.95</v>
      </c>
      <c r="J384" s="28">
        <f t="shared" si="10"/>
        <v>569.4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28"/>
      <c r="J385" s="28">
        <f t="shared" si="10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10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1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1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1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1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1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1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1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1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1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1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1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1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1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1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1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1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1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1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1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1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>
        <f>SUM(J425+J437+J449+J481+J485+J505+J513+J521+J525)</f>
        <v>6018.1900000000005</v>
      </c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1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1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1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751.09999999999991</v>
      </c>
    </row>
    <row r="426" spans="1:10" s="2" customFormat="1" ht="22.5">
      <c r="A426" s="11"/>
      <c r="B426" s="12"/>
      <c r="C426" s="46" t="s">
        <v>739</v>
      </c>
      <c r="D426" s="47" t="s">
        <v>249</v>
      </c>
      <c r="E426" s="47" t="s">
        <v>17</v>
      </c>
      <c r="F426" s="47" t="s">
        <v>2357</v>
      </c>
      <c r="G426" s="47" t="s">
        <v>19</v>
      </c>
      <c r="H426" s="24">
        <v>58</v>
      </c>
      <c r="I426" s="321">
        <v>12.95</v>
      </c>
      <c r="J426" s="28">
        <f t="shared" ref="J426:J488" si="12">H426*I426</f>
        <v>751.09999999999991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2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2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0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28"/>
      <c r="J430" s="28">
        <f t="shared" si="12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2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2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28"/>
      <c r="J434" s="28">
        <f t="shared" si="12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2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2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/>
      <c r="I437" s="28"/>
      <c r="J437" s="39">
        <f>SUM(J438:J440)</f>
        <v>764.73</v>
      </c>
    </row>
    <row r="438" spans="1:10" s="2" customFormat="1">
      <c r="A438" s="11"/>
      <c r="B438" s="12"/>
      <c r="C438" s="46" t="s">
        <v>2358</v>
      </c>
      <c r="D438" s="109" t="s">
        <v>2359</v>
      </c>
      <c r="E438" s="47" t="s">
        <v>17</v>
      </c>
      <c r="F438" s="47" t="s">
        <v>2357</v>
      </c>
      <c r="G438" s="47" t="s">
        <v>19</v>
      </c>
      <c r="H438" s="24">
        <v>56</v>
      </c>
      <c r="I438" s="321">
        <v>12.38</v>
      </c>
      <c r="J438" s="28">
        <f t="shared" si="12"/>
        <v>693.28000000000009</v>
      </c>
    </row>
    <row r="439" spans="1:10" s="2" customFormat="1" ht="33.75">
      <c r="A439" s="11"/>
      <c r="B439" s="12"/>
      <c r="C439" s="46" t="s">
        <v>2358</v>
      </c>
      <c r="D439" s="109" t="s">
        <v>2360</v>
      </c>
      <c r="E439" s="47" t="s">
        <v>255</v>
      </c>
      <c r="F439" s="47" t="s">
        <v>2361</v>
      </c>
      <c r="G439" s="47" t="s">
        <v>19</v>
      </c>
      <c r="H439" s="24">
        <v>5</v>
      </c>
      <c r="I439" s="321">
        <v>14.29</v>
      </c>
      <c r="J439" s="28">
        <f t="shared" si="12"/>
        <v>71.449999999999989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2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10"/>
      <c r="G441" s="10"/>
      <c r="H441" s="23">
        <v>0</v>
      </c>
      <c r="I441" s="28"/>
      <c r="J441" s="39">
        <f>SUM(J442:J444)</f>
        <v>0</v>
      </c>
    </row>
    <row r="442" spans="1:10">
      <c r="A442" s="11"/>
      <c r="B442" s="16"/>
      <c r="C442" s="17"/>
      <c r="D442" s="17"/>
      <c r="E442" s="17"/>
      <c r="F442" s="16"/>
      <c r="G442" s="16"/>
      <c r="H442" s="23"/>
      <c r="I442" s="28"/>
      <c r="J442" s="28">
        <f t="shared" si="12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2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2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2"/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2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2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136.18</v>
      </c>
    </row>
    <row r="450" spans="1:10" s="2" customFormat="1" ht="22.5">
      <c r="A450" s="11"/>
      <c r="B450" s="12"/>
      <c r="C450" s="46" t="s">
        <v>2252</v>
      </c>
      <c r="D450" s="47" t="s">
        <v>449</v>
      </c>
      <c r="E450" s="55" t="s">
        <v>17</v>
      </c>
      <c r="F450" s="55" t="s">
        <v>2357</v>
      </c>
      <c r="G450" s="47" t="s">
        <v>33</v>
      </c>
      <c r="H450" s="24">
        <v>11</v>
      </c>
      <c r="I450" s="323">
        <v>12.38</v>
      </c>
      <c r="J450" s="28">
        <f t="shared" si="12"/>
        <v>136.18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2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2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28"/>
      <c r="J454" s="28">
        <f t="shared" si="12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2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2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2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2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2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2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2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2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>
        <f t="shared" si="12"/>
        <v>0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2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2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2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2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0</v>
      </c>
    </row>
    <row r="478" spans="1:10" s="2" customFormat="1">
      <c r="A478" s="11"/>
      <c r="B478" s="12"/>
      <c r="C478" s="13"/>
      <c r="D478" s="14"/>
      <c r="E478" s="14"/>
      <c r="F478" s="15"/>
      <c r="G478" s="15"/>
      <c r="H478" s="24"/>
      <c r="I478" s="28"/>
      <c r="J478" s="28">
        <f t="shared" si="12"/>
        <v>0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28"/>
      <c r="J479" s="28">
        <f t="shared" si="12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2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57.16</v>
      </c>
    </row>
    <row r="482" spans="1:10" ht="33.75">
      <c r="A482" s="11"/>
      <c r="B482" s="16"/>
      <c r="C482" s="17" t="s">
        <v>2362</v>
      </c>
      <c r="D482" s="109" t="s">
        <v>209</v>
      </c>
      <c r="E482" s="17" t="s">
        <v>255</v>
      </c>
      <c r="F482" s="47" t="s">
        <v>2357</v>
      </c>
      <c r="G482" s="16" t="s">
        <v>19</v>
      </c>
      <c r="H482" s="23">
        <v>4</v>
      </c>
      <c r="I482" s="321">
        <v>14.29</v>
      </c>
      <c r="J482" s="28">
        <f t="shared" si="12"/>
        <v>57.16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2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2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>
        <f>SUM(J486:J488)</f>
        <v>809.58999999999992</v>
      </c>
    </row>
    <row r="486" spans="1:10" s="2" customFormat="1" ht="22.5">
      <c r="A486" s="11"/>
      <c r="B486" s="12"/>
      <c r="C486" s="46" t="s">
        <v>2363</v>
      </c>
      <c r="D486" s="47" t="s">
        <v>214</v>
      </c>
      <c r="E486" s="47" t="s">
        <v>17</v>
      </c>
      <c r="F486" s="47" t="s">
        <v>2357</v>
      </c>
      <c r="G486" s="47" t="s">
        <v>371</v>
      </c>
      <c r="H486" s="24">
        <v>58</v>
      </c>
      <c r="I486" s="28">
        <v>11.43</v>
      </c>
      <c r="J486" s="28">
        <f t="shared" si="12"/>
        <v>662.93999999999994</v>
      </c>
    </row>
    <row r="487" spans="1:10" s="2" customFormat="1">
      <c r="A487" s="11"/>
      <c r="B487" s="12"/>
      <c r="C487" s="49" t="s">
        <v>216</v>
      </c>
      <c r="D487" s="50" t="s">
        <v>217</v>
      </c>
      <c r="E487" s="50" t="s">
        <v>459</v>
      </c>
      <c r="F487" s="50" t="s">
        <v>2364</v>
      </c>
      <c r="G487" s="50" t="s">
        <v>371</v>
      </c>
      <c r="H487" s="24">
        <v>7</v>
      </c>
      <c r="I487" s="28">
        <v>20.95</v>
      </c>
      <c r="J487" s="28">
        <f t="shared" si="12"/>
        <v>146.65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28"/>
      <c r="J488" s="28">
        <f t="shared" si="12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10"/>
      <c r="G489" s="10"/>
      <c r="H489" s="23">
        <v>0</v>
      </c>
      <c r="I489" s="28"/>
      <c r="J489" s="39">
        <f>SUM(J490:J492)</f>
        <v>0</v>
      </c>
    </row>
    <row r="490" spans="1:10">
      <c r="A490" s="11"/>
      <c r="B490" s="16"/>
      <c r="C490" s="17"/>
      <c r="D490" s="17"/>
      <c r="E490" s="17"/>
      <c r="F490" s="16"/>
      <c r="G490" s="16"/>
      <c r="H490" s="23"/>
      <c r="I490" s="28"/>
      <c r="J490" s="28">
        <f t="shared" ref="J490:J520" si="13">H490*I490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3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>
        <f>SUM(J494:J496)</f>
        <v>0</v>
      </c>
    </row>
    <row r="494" spans="1:10" s="2" customFormat="1">
      <c r="A494" s="11"/>
      <c r="B494" s="12"/>
      <c r="C494" s="13"/>
      <c r="D494" s="14"/>
      <c r="E494" s="14"/>
      <c r="F494" s="15"/>
      <c r="G494" s="15"/>
      <c r="H494" s="24"/>
      <c r="I494" s="28"/>
      <c r="J494" s="28">
        <f t="shared" si="13"/>
        <v>0</v>
      </c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28"/>
      <c r="J495" s="28">
        <f t="shared" si="13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3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SUM(J500)</f>
        <v>0</v>
      </c>
    </row>
    <row r="498" spans="1:10" ht="10.15" customHeight="1">
      <c r="A498" s="45"/>
      <c r="B498" s="10"/>
      <c r="C498" s="9"/>
      <c r="D498" s="10"/>
      <c r="E498" s="10"/>
      <c r="F498" s="10"/>
      <c r="G498" s="10"/>
      <c r="H498" s="23"/>
      <c r="I498" s="28"/>
      <c r="J498" s="39"/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3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3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SUM(J506:J508)</f>
        <v>786.47</v>
      </c>
    </row>
    <row r="506" spans="1:10" ht="10.9" customHeight="1">
      <c r="A506" s="45"/>
      <c r="B506" s="10"/>
      <c r="C506" s="46" t="s">
        <v>2365</v>
      </c>
      <c r="D506" s="47" t="s">
        <v>124</v>
      </c>
      <c r="E506" s="47" t="s">
        <v>390</v>
      </c>
      <c r="F506" s="47" t="s">
        <v>2357</v>
      </c>
      <c r="G506" s="47" t="s">
        <v>33</v>
      </c>
      <c r="H506" s="23">
        <v>59</v>
      </c>
      <c r="I506" s="28">
        <v>13.33</v>
      </c>
      <c r="J506" s="28">
        <f t="shared" si="13"/>
        <v>786.47</v>
      </c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28">
        <f t="shared" si="13"/>
        <v>0</v>
      </c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3"/>
        <v>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0</v>
      </c>
    </row>
    <row r="510" spans="1:10" s="2" customFormat="1">
      <c r="A510" s="11"/>
      <c r="B510" s="12"/>
      <c r="C510" s="13"/>
      <c r="D510" s="14"/>
      <c r="E510" s="14"/>
      <c r="F510" s="15"/>
      <c r="G510" s="15"/>
      <c r="H510" s="24"/>
      <c r="I510" s="28"/>
      <c r="J510" s="28">
        <f t="shared" si="13"/>
        <v>0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3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3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1546.8600000000001</v>
      </c>
    </row>
    <row r="514" spans="1:10" s="2" customFormat="1" ht="33.75">
      <c r="A514" s="11"/>
      <c r="B514" s="12"/>
      <c r="C514" s="46" t="s">
        <v>2366</v>
      </c>
      <c r="D514" s="47" t="s">
        <v>2367</v>
      </c>
      <c r="E514" s="47" t="s">
        <v>2368</v>
      </c>
      <c r="F514" s="47" t="s">
        <v>2357</v>
      </c>
      <c r="G514" s="47" t="s">
        <v>19</v>
      </c>
      <c r="H514" s="24">
        <v>58</v>
      </c>
      <c r="I514" s="321">
        <v>26.67</v>
      </c>
      <c r="J514" s="28">
        <f t="shared" si="13"/>
        <v>1546.8600000000001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3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3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3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3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3"/>
        <v>0</v>
      </c>
    </row>
    <row r="521" spans="1:10" ht="24.95" customHeight="1">
      <c r="A521" s="45" t="s">
        <v>146</v>
      </c>
      <c r="B521" s="10"/>
      <c r="C521" s="9" t="s">
        <v>87</v>
      </c>
      <c r="D521" s="10"/>
      <c r="E521" s="10"/>
      <c r="F521" s="10"/>
      <c r="G521" s="10"/>
      <c r="H521" s="23">
        <v>0</v>
      </c>
      <c r="I521" s="28"/>
      <c r="J521" s="39">
        <f>SUM(J522:J524)</f>
        <v>751.09999999999991</v>
      </c>
    </row>
    <row r="522" spans="1:10" s="2" customFormat="1" ht="22.5">
      <c r="A522" s="11"/>
      <c r="B522" s="12"/>
      <c r="C522" s="46" t="s">
        <v>2369</v>
      </c>
      <c r="D522" s="47" t="s">
        <v>2370</v>
      </c>
      <c r="E522" s="47" t="s">
        <v>17</v>
      </c>
      <c r="F522" s="47" t="s">
        <v>2357</v>
      </c>
      <c r="G522" s="47" t="s">
        <v>19</v>
      </c>
      <c r="H522" s="24">
        <v>58</v>
      </c>
      <c r="I522" s="321">
        <v>12.95</v>
      </c>
      <c r="J522" s="28">
        <f t="shared" ref="J522:J556" si="14">H522*I522</f>
        <v>751.09999999999991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4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4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10"/>
      <c r="G525" s="10"/>
      <c r="H525" s="23">
        <v>0</v>
      </c>
      <c r="I525" s="28"/>
      <c r="J525" s="39">
        <f>SUM(J526:J528)</f>
        <v>415.00000000000006</v>
      </c>
    </row>
    <row r="526" spans="1:10" s="2" customFormat="1" ht="22.5">
      <c r="A526" s="11"/>
      <c r="B526" s="12"/>
      <c r="C526" s="46" t="s">
        <v>2371</v>
      </c>
      <c r="D526" s="47" t="s">
        <v>2354</v>
      </c>
      <c r="E526" s="47" t="s">
        <v>17</v>
      </c>
      <c r="F526" s="47" t="s">
        <v>2357</v>
      </c>
      <c r="G526" s="47" t="s">
        <v>427</v>
      </c>
      <c r="H526" s="24">
        <v>50</v>
      </c>
      <c r="I526" s="330">
        <v>8.3000000000000007</v>
      </c>
      <c r="J526" s="28">
        <f t="shared" si="14"/>
        <v>415.00000000000006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4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10"/>
      <c r="G529" s="10"/>
      <c r="H529" s="23">
        <v>0</v>
      </c>
      <c r="I529" s="28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28"/>
      <c r="J530" s="28">
        <f t="shared" si="14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4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4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4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4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28"/>
      <c r="J536" s="28">
        <f t="shared" si="14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28"/>
      <c r="J538" s="28">
        <f t="shared" si="14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4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4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28"/>
      <c r="J542" s="28">
        <f t="shared" si="14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4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4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28"/>
      <c r="J547" s="28">
        <f t="shared" si="14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4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10"/>
      <c r="G549" s="10"/>
      <c r="H549" s="23">
        <v>0</v>
      </c>
      <c r="I549" s="28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10"/>
      <c r="G550" s="10"/>
      <c r="H550" s="23"/>
      <c r="I550" s="28"/>
      <c r="J550" s="39"/>
    </row>
    <row r="551" spans="1:10" ht="10.9" customHeight="1">
      <c r="A551" s="45"/>
      <c r="B551" s="10"/>
      <c r="C551" s="9"/>
      <c r="D551" s="10"/>
      <c r="E551" s="10"/>
      <c r="F551" s="10"/>
      <c r="G551" s="10"/>
      <c r="H551" s="23"/>
      <c r="I551" s="28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28"/>
      <c r="J552" s="28">
        <f t="shared" si="14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10"/>
      <c r="G553" s="10"/>
      <c r="H553" s="23">
        <v>0</v>
      </c>
      <c r="I553" s="28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4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4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4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ref="J558:J578" si="15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5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5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10"/>
      <c r="G561" s="10"/>
      <c r="H561" s="23">
        <v>0</v>
      </c>
      <c r="I561" s="28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5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5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28"/>
      <c r="J564" s="28">
        <f t="shared" si="15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38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42"/>
      <c r="G566" s="42"/>
      <c r="H566" s="43"/>
      <c r="I566" s="44"/>
      <c r="J566" s="28">
        <f>SUM(J571+J583+J595+J623+J627+J631+J651+J655+J663+J667)</f>
        <v>6774.3099999999995</v>
      </c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10"/>
      <c r="G567" s="10"/>
      <c r="H567" s="23">
        <v>0</v>
      </c>
      <c r="I567" s="28"/>
      <c r="J567" s="28">
        <f>SUM(J568:J570)</f>
        <v>0</v>
      </c>
    </row>
    <row r="568" spans="1:10" s="2" customFormat="1">
      <c r="A568" s="11"/>
      <c r="B568" s="12"/>
      <c r="C568" s="13"/>
      <c r="D568" s="14"/>
      <c r="E568" s="14"/>
      <c r="F568" s="15"/>
      <c r="G568" s="15"/>
      <c r="H568" s="24"/>
      <c r="I568" s="28"/>
      <c r="J568" s="28">
        <f t="shared" si="15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5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5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10"/>
      <c r="G571" s="10"/>
      <c r="H571" s="23">
        <v>0</v>
      </c>
      <c r="I571" s="28"/>
      <c r="J571" s="28">
        <f>SUM(J572:J574)</f>
        <v>647.5</v>
      </c>
    </row>
    <row r="572" spans="1:10" s="2" customFormat="1" ht="22.5">
      <c r="A572" s="11"/>
      <c r="B572" s="12"/>
      <c r="C572" s="46" t="s">
        <v>1094</v>
      </c>
      <c r="D572" s="47" t="s">
        <v>2372</v>
      </c>
      <c r="E572" s="47" t="s">
        <v>17</v>
      </c>
      <c r="F572" s="47" t="s">
        <v>2373</v>
      </c>
      <c r="G572" s="47" t="s">
        <v>19</v>
      </c>
      <c r="H572" s="24">
        <v>50</v>
      </c>
      <c r="I572" s="321">
        <v>12.95</v>
      </c>
      <c r="J572" s="28">
        <f t="shared" si="15"/>
        <v>647.5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5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5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10"/>
      <c r="G575" s="10"/>
      <c r="H575" s="23">
        <v>0</v>
      </c>
      <c r="I575" s="28"/>
      <c r="J575" s="28">
        <f>SUM(J576:J578)</f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5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5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5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28"/>
      <c r="J580" s="28">
        <f t="shared" ref="J580:J622" si="16">H580*I580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si="16"/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6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10"/>
      <c r="G583" s="10"/>
      <c r="H583" s="23">
        <v>0</v>
      </c>
      <c r="I583" s="28"/>
      <c r="J583" s="28">
        <f>SUM(J584:J586)</f>
        <v>734.24000000000012</v>
      </c>
    </row>
    <row r="584" spans="1:10" s="2" customFormat="1" ht="22.5">
      <c r="A584" s="11"/>
      <c r="B584" s="12"/>
      <c r="C584" s="46" t="s">
        <v>2374</v>
      </c>
      <c r="D584" s="47" t="s">
        <v>2375</v>
      </c>
      <c r="E584" s="47" t="s">
        <v>17</v>
      </c>
      <c r="F584" s="47" t="s">
        <v>2373</v>
      </c>
      <c r="G584" s="47" t="s">
        <v>19</v>
      </c>
      <c r="H584" s="24">
        <v>57</v>
      </c>
      <c r="I584" s="321">
        <v>12.38</v>
      </c>
      <c r="J584" s="28">
        <f t="shared" si="16"/>
        <v>705.66000000000008</v>
      </c>
    </row>
    <row r="585" spans="1:10" s="2" customFormat="1" ht="33.75">
      <c r="A585" s="11"/>
      <c r="B585" s="12"/>
      <c r="C585" s="49" t="s">
        <v>2374</v>
      </c>
      <c r="D585" s="109" t="s">
        <v>766</v>
      </c>
      <c r="E585" s="50" t="s">
        <v>255</v>
      </c>
      <c r="F585" s="50" t="s">
        <v>2376</v>
      </c>
      <c r="G585" s="50" t="s">
        <v>19</v>
      </c>
      <c r="H585" s="24">
        <v>2</v>
      </c>
      <c r="I585" s="321">
        <v>14.29</v>
      </c>
      <c r="J585" s="28">
        <f t="shared" si="16"/>
        <v>28.58</v>
      </c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28"/>
      <c r="J586" s="28">
        <f t="shared" si="16"/>
        <v>0</v>
      </c>
    </row>
    <row r="587" spans="1:10" ht="24.95" customHeight="1">
      <c r="A587" s="45" t="s">
        <v>41</v>
      </c>
      <c r="B587" s="10"/>
      <c r="C587" s="9" t="s">
        <v>256</v>
      </c>
      <c r="D587" s="10"/>
      <c r="E587" s="10"/>
      <c r="F587" s="10"/>
      <c r="G587" s="10"/>
      <c r="H587" s="23">
        <v>0</v>
      </c>
      <c r="I587" s="28"/>
      <c r="J587" s="28">
        <f>SUM(J588:J590)</f>
        <v>0</v>
      </c>
    </row>
    <row r="588" spans="1:10">
      <c r="A588" s="11"/>
      <c r="B588" s="16"/>
      <c r="C588" s="17"/>
      <c r="D588" s="17"/>
      <c r="E588" s="17"/>
      <c r="F588" s="16"/>
      <c r="G588" s="16"/>
      <c r="H588" s="23"/>
      <c r="I588" s="28"/>
      <c r="J588" s="28">
        <f t="shared" si="16"/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6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6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6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6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6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10"/>
      <c r="G595" s="10"/>
      <c r="H595" s="23">
        <v>0</v>
      </c>
      <c r="I595" s="28"/>
      <c r="J595" s="28">
        <f>SUM(J596:J598)</f>
        <v>198.08</v>
      </c>
    </row>
    <row r="596" spans="1:10" s="2" customFormat="1" ht="22.5">
      <c r="A596" s="11"/>
      <c r="B596" s="12"/>
      <c r="C596" s="13" t="s">
        <v>2266</v>
      </c>
      <c r="D596" s="47" t="s">
        <v>449</v>
      </c>
      <c r="E596" s="14" t="s">
        <v>17</v>
      </c>
      <c r="F596" s="47" t="s">
        <v>2373</v>
      </c>
      <c r="G596" s="47" t="s">
        <v>33</v>
      </c>
      <c r="H596" s="24">
        <v>16</v>
      </c>
      <c r="I596" s="28">
        <v>12.38</v>
      </c>
      <c r="J596" s="28">
        <f t="shared" si="16"/>
        <v>198.08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28"/>
      <c r="J597" s="28">
        <f t="shared" si="16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6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10"/>
      <c r="G599" s="10"/>
      <c r="H599" s="23" t="s">
        <v>2377</v>
      </c>
      <c r="I599" s="28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28"/>
      <c r="J600" s="28">
        <f t="shared" si="16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6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6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6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6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6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6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6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28"/>
      <c r="J612" s="28">
        <f t="shared" si="16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6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10"/>
      <c r="G615" s="10"/>
      <c r="H615" s="23">
        <v>0</v>
      </c>
      <c r="I615" s="28"/>
      <c r="J615" s="28">
        <f>SUM(J616:J618)</f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6"/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6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6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10"/>
      <c r="G619" s="10"/>
      <c r="H619" s="23">
        <v>0</v>
      </c>
      <c r="I619" s="28"/>
      <c r="J619" s="28">
        <f>SUM(J620:J622)</f>
        <v>0</v>
      </c>
    </row>
    <row r="620" spans="1:10">
      <c r="A620" s="11"/>
      <c r="B620" s="16"/>
      <c r="C620" s="17"/>
      <c r="D620" s="17"/>
      <c r="E620" s="17"/>
      <c r="F620" s="16"/>
      <c r="G620" s="16"/>
      <c r="H620" s="23"/>
      <c r="I620" s="28"/>
      <c r="J620" s="28">
        <f t="shared" si="16"/>
        <v>0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28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>
        <f t="shared" si="16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10"/>
      <c r="G623" s="10"/>
      <c r="H623" s="23">
        <v>0</v>
      </c>
      <c r="I623" s="28"/>
      <c r="J623" s="28">
        <f>SUM(J624:J626)</f>
        <v>777</v>
      </c>
    </row>
    <row r="624" spans="1:10" s="2" customFormat="1">
      <c r="A624" s="11"/>
      <c r="B624" s="12"/>
      <c r="C624" s="13" t="s">
        <v>2272</v>
      </c>
      <c r="D624" s="109" t="s">
        <v>2378</v>
      </c>
      <c r="E624" s="14" t="s">
        <v>17</v>
      </c>
      <c r="F624" s="15" t="s">
        <v>2373</v>
      </c>
      <c r="G624" s="15" t="s">
        <v>19</v>
      </c>
      <c r="H624" s="24">
        <v>60</v>
      </c>
      <c r="I624" s="321">
        <v>12.95</v>
      </c>
      <c r="J624" s="28">
        <f t="shared" ref="J624:J666" si="17">H624*I624</f>
        <v>777</v>
      </c>
    </row>
    <row r="625" spans="1:10" s="2" customFormat="1">
      <c r="A625" s="11"/>
      <c r="B625" s="12"/>
      <c r="C625" s="13"/>
      <c r="D625" s="14"/>
      <c r="E625" s="14"/>
      <c r="F625" s="15"/>
      <c r="G625" s="15"/>
      <c r="H625" s="24"/>
      <c r="I625" s="28"/>
      <c r="J625" s="28">
        <f t="shared" si="17"/>
        <v>0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si="17"/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10"/>
      <c r="G627" s="10"/>
      <c r="H627" s="23">
        <v>0</v>
      </c>
      <c r="I627" s="28"/>
      <c r="J627" s="28">
        <f>SUM(J628:J630)</f>
        <v>28.58</v>
      </c>
    </row>
    <row r="628" spans="1:10">
      <c r="A628" s="11"/>
      <c r="B628" s="16"/>
      <c r="C628" s="13" t="s">
        <v>2272</v>
      </c>
      <c r="D628" s="109" t="s">
        <v>814</v>
      </c>
      <c r="E628" s="14" t="s">
        <v>17</v>
      </c>
      <c r="F628" s="15" t="s">
        <v>2376</v>
      </c>
      <c r="G628" s="15" t="s">
        <v>19</v>
      </c>
      <c r="H628" s="23">
        <v>2</v>
      </c>
      <c r="I628" s="321">
        <v>14.29</v>
      </c>
      <c r="J628" s="28">
        <f t="shared" si="17"/>
        <v>28.58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7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7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10"/>
      <c r="G631" s="10"/>
      <c r="H631" s="23">
        <v>0</v>
      </c>
      <c r="I631" s="28"/>
      <c r="J631" s="28">
        <f>SUM(J632:J634)</f>
        <v>708.66</v>
      </c>
    </row>
    <row r="632" spans="1:10" s="2" customFormat="1" ht="22.5">
      <c r="A632" s="11"/>
      <c r="B632" s="12"/>
      <c r="C632" s="46" t="s">
        <v>2379</v>
      </c>
      <c r="D632" s="47" t="s">
        <v>214</v>
      </c>
      <c r="E632" s="47" t="s">
        <v>17</v>
      </c>
      <c r="F632" s="47" t="s">
        <v>2373</v>
      </c>
      <c r="G632" s="47" t="s">
        <v>371</v>
      </c>
      <c r="H632" s="24">
        <v>62</v>
      </c>
      <c r="I632" s="28">
        <v>11.43</v>
      </c>
      <c r="J632" s="28">
        <f t="shared" si="17"/>
        <v>708.66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7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7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10"/>
      <c r="G635" s="10"/>
      <c r="H635" s="23">
        <v>0</v>
      </c>
      <c r="I635" s="28"/>
      <c r="J635" s="28">
        <f>SUM(J636:J638)</f>
        <v>0</v>
      </c>
    </row>
    <row r="636" spans="1:10">
      <c r="A636" s="11"/>
      <c r="B636" s="16"/>
      <c r="C636" s="17"/>
      <c r="D636" s="17"/>
      <c r="E636" s="17"/>
      <c r="F636" s="16"/>
      <c r="G636" s="16"/>
      <c r="H636" s="23"/>
      <c r="I636" s="28"/>
      <c r="J636" s="28">
        <f t="shared" si="17"/>
        <v>0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28"/>
      <c r="J637" s="28"/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>
        <f t="shared" si="17"/>
        <v>0</v>
      </c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10"/>
      <c r="G639" s="10"/>
      <c r="H639" s="23">
        <v>0</v>
      </c>
      <c r="I639" s="28"/>
      <c r="J639" s="28">
        <f>SUM(J640:J642)</f>
        <v>0</v>
      </c>
    </row>
    <row r="640" spans="1:10" s="2" customFormat="1">
      <c r="A640" s="11"/>
      <c r="B640" s="12"/>
      <c r="C640" s="13"/>
      <c r="D640" s="14"/>
      <c r="E640" s="14"/>
      <c r="F640" s="15"/>
      <c r="G640" s="15"/>
      <c r="H640" s="24"/>
      <c r="I640" s="28"/>
      <c r="J640" s="28">
        <f t="shared" si="17"/>
        <v>0</v>
      </c>
    </row>
    <row r="641" spans="1:10" s="2" customFormat="1">
      <c r="A641" s="11"/>
      <c r="B641" s="12"/>
      <c r="C641" s="13"/>
      <c r="D641" s="14"/>
      <c r="E641" s="14"/>
      <c r="F641" s="15"/>
      <c r="G641" s="15"/>
      <c r="H641" s="24"/>
      <c r="I641" s="28"/>
      <c r="J641" s="28">
        <f t="shared" si="17"/>
        <v>0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28"/>
      <c r="J642" s="28">
        <f t="shared" si="17"/>
        <v>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10"/>
      <c r="G643" s="10"/>
      <c r="H643" s="23">
        <v>0</v>
      </c>
      <c r="I643" s="28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10"/>
      <c r="G644" s="10"/>
      <c r="H644" s="23"/>
      <c r="I644" s="28"/>
      <c r="J644" s="28"/>
    </row>
    <row r="645" spans="1:10" ht="10.15" customHeight="1">
      <c r="A645" s="45"/>
      <c r="B645" s="10"/>
      <c r="C645" s="9"/>
      <c r="D645" s="10"/>
      <c r="E645" s="10"/>
      <c r="F645" s="10"/>
      <c r="G645" s="10"/>
      <c r="H645" s="23"/>
      <c r="I645" s="28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7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10"/>
      <c r="G647" s="10"/>
      <c r="H647" s="23">
        <v>0</v>
      </c>
      <c r="I647" s="28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28"/>
      <c r="J648" s="28">
        <f t="shared" si="17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7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7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10"/>
      <c r="G651" s="10"/>
      <c r="H651" s="23">
        <v>0</v>
      </c>
      <c r="I651" s="28"/>
      <c r="J651" s="28">
        <f>SUM(J652:J654)</f>
        <v>826.46</v>
      </c>
    </row>
    <row r="652" spans="1:10" s="2" customFormat="1">
      <c r="A652" s="11"/>
      <c r="B652" s="12"/>
      <c r="C652" s="46" t="s">
        <v>2380</v>
      </c>
      <c r="D652" s="47" t="s">
        <v>124</v>
      </c>
      <c r="E652" s="47" t="s">
        <v>390</v>
      </c>
      <c r="F652" s="47" t="s">
        <v>2373</v>
      </c>
      <c r="G652" s="47" t="s">
        <v>33</v>
      </c>
      <c r="H652" s="24">
        <v>62</v>
      </c>
      <c r="I652" s="28">
        <v>13.33</v>
      </c>
      <c r="J652" s="28">
        <f t="shared" si="17"/>
        <v>826.46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7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7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10"/>
      <c r="G655" s="10"/>
      <c r="H655" s="23">
        <v>0</v>
      </c>
      <c r="I655" s="28"/>
      <c r="J655" s="28">
        <f>SUM(J656:J658)</f>
        <v>1573.5300000000002</v>
      </c>
    </row>
    <row r="656" spans="1:10" s="2" customFormat="1" ht="33.75">
      <c r="A656" s="11"/>
      <c r="B656" s="12"/>
      <c r="C656" s="46" t="s">
        <v>2381</v>
      </c>
      <c r="D656" s="47" t="s">
        <v>2382</v>
      </c>
      <c r="E656" s="47" t="s">
        <v>2383</v>
      </c>
      <c r="F656" s="47" t="s">
        <v>2373</v>
      </c>
      <c r="G656" s="47" t="s">
        <v>19</v>
      </c>
      <c r="H656" s="24">
        <v>59</v>
      </c>
      <c r="I656" s="321">
        <v>26.67</v>
      </c>
      <c r="J656" s="28">
        <f t="shared" si="17"/>
        <v>1573.5300000000002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7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7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10"/>
      <c r="G659" s="10"/>
      <c r="H659" s="23">
        <v>0</v>
      </c>
      <c r="I659" s="28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28"/>
      <c r="J660" s="28">
        <f t="shared" si="17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7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7"/>
        <v>0</v>
      </c>
    </row>
    <row r="663" spans="1:10" ht="24.95" customHeight="1">
      <c r="A663" s="45" t="s">
        <v>128</v>
      </c>
      <c r="B663" s="10"/>
      <c r="C663" s="9" t="s">
        <v>87</v>
      </c>
      <c r="D663" s="10"/>
      <c r="E663" s="10"/>
      <c r="F663" s="10"/>
      <c r="G663" s="10"/>
      <c r="H663" s="23">
        <v>0</v>
      </c>
      <c r="I663" s="28"/>
      <c r="J663" s="28">
        <f>SUM(J664:J666)</f>
        <v>802.9</v>
      </c>
    </row>
    <row r="664" spans="1:10">
      <c r="A664" s="11"/>
      <c r="B664" s="16"/>
      <c r="C664" s="54" t="s">
        <v>2384</v>
      </c>
      <c r="D664" s="55" t="s">
        <v>781</v>
      </c>
      <c r="E664" s="55" t="s">
        <v>17</v>
      </c>
      <c r="F664" s="55" t="s">
        <v>2373</v>
      </c>
      <c r="G664" s="55" t="s">
        <v>19</v>
      </c>
      <c r="H664" s="23">
        <v>62</v>
      </c>
      <c r="I664" s="321">
        <v>12.95</v>
      </c>
      <c r="J664" s="28">
        <f t="shared" si="17"/>
        <v>802.9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7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7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10"/>
      <c r="G667" s="10"/>
      <c r="H667" s="23">
        <v>0</v>
      </c>
      <c r="I667" s="28"/>
      <c r="J667" s="28">
        <f>SUM(J668:J670)</f>
        <v>477.36</v>
      </c>
    </row>
    <row r="668" spans="1:10" s="2" customFormat="1" ht="22.5">
      <c r="A668" s="11"/>
      <c r="B668" s="12"/>
      <c r="C668" s="46" t="s">
        <v>1114</v>
      </c>
      <c r="D668" s="47" t="s">
        <v>239</v>
      </c>
      <c r="E668" s="47" t="s">
        <v>17</v>
      </c>
      <c r="F668" s="47" t="s">
        <v>2373</v>
      </c>
      <c r="G668" s="47" t="s">
        <v>427</v>
      </c>
      <c r="H668" s="24">
        <v>52</v>
      </c>
      <c r="I668" s="28">
        <v>9.18</v>
      </c>
      <c r="J668" s="28">
        <f t="shared" ref="J668:J702" si="18">H668*I668</f>
        <v>477.36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si="18"/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10"/>
      <c r="G671" s="10"/>
      <c r="H671" s="23">
        <v>0</v>
      </c>
      <c r="I671" s="28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>
        <f t="shared" si="18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8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8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28"/>
      <c r="J676" s="28">
        <f t="shared" si="18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8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28"/>
      <c r="J678" s="28">
        <f t="shared" si="18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28"/>
      <c r="J680" s="28">
        <f t="shared" si="18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8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8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28"/>
      <c r="J684" s="28">
        <f t="shared" si="18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>
        <f t="shared" si="18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8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28"/>
      <c r="J689" s="28">
        <f t="shared" si="18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8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10"/>
      <c r="G691" s="10"/>
      <c r="H691" s="23">
        <v>0</v>
      </c>
      <c r="I691" s="28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10"/>
      <c r="G692" s="10"/>
      <c r="H692" s="23"/>
      <c r="I692" s="28"/>
      <c r="J692" s="28"/>
    </row>
    <row r="693" spans="1:10" ht="10.9" customHeight="1">
      <c r="A693" s="45"/>
      <c r="B693" s="10"/>
      <c r="C693" s="9"/>
      <c r="D693" s="10"/>
      <c r="E693" s="10"/>
      <c r="F693" s="10"/>
      <c r="G693" s="10"/>
      <c r="H693" s="23"/>
      <c r="I693" s="28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28"/>
      <c r="J694" s="28">
        <f t="shared" si="18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10"/>
      <c r="G695" s="10"/>
      <c r="H695" s="23">
        <v>0</v>
      </c>
      <c r="I695" s="28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28"/>
      <c r="J696" s="28">
        <f t="shared" si="18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28"/>
      <c r="J697" s="28">
        <f t="shared" si="18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8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8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8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8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28"/>
      <c r="J704" s="28">
        <f t="shared" ref="J704:J760" si="19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si="19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9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38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42"/>
      <c r="G708" s="42"/>
      <c r="H708" s="43"/>
      <c r="I708" s="44"/>
      <c r="J708" s="28">
        <f>SUM(J713+J725+J737+J761+J765+J769+J773+J777+J781+J785+J805+J809+J821+J825)</f>
        <v>7125.4800000000005</v>
      </c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10"/>
      <c r="G709" s="10"/>
      <c r="H709" s="23">
        <v>0</v>
      </c>
      <c r="I709" s="28"/>
      <c r="J709" s="28">
        <f>SUM(J710:J712)</f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9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9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9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10"/>
      <c r="G713" s="10"/>
      <c r="H713" s="23">
        <v>0</v>
      </c>
      <c r="I713" s="28"/>
      <c r="J713" s="28">
        <f>SUM(J714:J716)</f>
        <v>582.75</v>
      </c>
    </row>
    <row r="714" spans="1:10" s="2" customFormat="1" ht="22.5">
      <c r="A714" s="11"/>
      <c r="B714" s="12"/>
      <c r="C714" s="46" t="s">
        <v>1116</v>
      </c>
      <c r="D714" s="47" t="s">
        <v>249</v>
      </c>
      <c r="E714" s="47" t="s">
        <v>17</v>
      </c>
      <c r="F714" s="47" t="s">
        <v>2385</v>
      </c>
      <c r="G714" s="47" t="s">
        <v>19</v>
      </c>
      <c r="H714" s="24">
        <v>45</v>
      </c>
      <c r="I714" s="321">
        <v>12.95</v>
      </c>
      <c r="J714" s="28">
        <f t="shared" si="19"/>
        <v>582.75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9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9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10"/>
      <c r="G717" s="10"/>
      <c r="H717" s="23">
        <v>0</v>
      </c>
      <c r="I717" s="28"/>
      <c r="J717" s="28">
        <f>SUM(J718:J720)</f>
        <v>0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28"/>
      <c r="J718" s="28">
        <f t="shared" si="19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9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9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28"/>
      <c r="J722" s="28">
        <f t="shared" si="19"/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9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9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10"/>
      <c r="G725" s="10"/>
      <c r="H725" s="23">
        <v>0</v>
      </c>
      <c r="I725" s="28"/>
      <c r="J725" s="28">
        <f>SUM(J726:J728)</f>
        <v>614.26</v>
      </c>
    </row>
    <row r="726" spans="1:10" s="2" customFormat="1" ht="22.5">
      <c r="A726" s="11"/>
      <c r="B726" s="12"/>
      <c r="C726" s="54" t="s">
        <v>2386</v>
      </c>
      <c r="D726" s="55" t="s">
        <v>785</v>
      </c>
      <c r="E726" s="55" t="s">
        <v>17</v>
      </c>
      <c r="F726" s="55" t="s">
        <v>2385</v>
      </c>
      <c r="G726" s="55" t="s">
        <v>19</v>
      </c>
      <c r="H726" s="100">
        <v>45</v>
      </c>
      <c r="I726" s="321">
        <v>12.38</v>
      </c>
      <c r="J726" s="28">
        <f t="shared" si="19"/>
        <v>557.1</v>
      </c>
    </row>
    <row r="727" spans="1:10" s="2" customFormat="1" ht="33.75">
      <c r="A727" s="11"/>
      <c r="B727" s="12"/>
      <c r="C727" s="49" t="s">
        <v>2386</v>
      </c>
      <c r="D727" s="50" t="s">
        <v>2387</v>
      </c>
      <c r="E727" s="50" t="s">
        <v>255</v>
      </c>
      <c r="F727" s="50" t="s">
        <v>2388</v>
      </c>
      <c r="G727" s="50" t="s">
        <v>19</v>
      </c>
      <c r="H727" s="166">
        <v>4</v>
      </c>
      <c r="I727" s="321">
        <v>14.29</v>
      </c>
      <c r="J727" s="28">
        <f t="shared" si="19"/>
        <v>57.16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9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10"/>
      <c r="G729" s="10"/>
      <c r="H729" s="23">
        <v>0</v>
      </c>
      <c r="I729" s="28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28"/>
      <c r="J730" s="28">
        <f t="shared" si="19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9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9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9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9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9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10"/>
      <c r="G737" s="10"/>
      <c r="H737" s="23">
        <v>0</v>
      </c>
      <c r="I737" s="28"/>
      <c r="J737" s="28">
        <f>SUM(J738:J740)</f>
        <v>61.900000000000006</v>
      </c>
    </row>
    <row r="738" spans="1:10" s="2" customFormat="1" ht="33.75">
      <c r="A738" s="11"/>
      <c r="B738" s="12"/>
      <c r="C738" s="46" t="s">
        <v>2280</v>
      </c>
      <c r="D738" s="47" t="s">
        <v>2389</v>
      </c>
      <c r="E738" s="47" t="s">
        <v>17</v>
      </c>
      <c r="F738" s="47" t="s">
        <v>2385</v>
      </c>
      <c r="G738" s="47" t="s">
        <v>33</v>
      </c>
      <c r="H738" s="24">
        <v>5</v>
      </c>
      <c r="I738" s="28">
        <v>12.38</v>
      </c>
      <c r="J738" s="28">
        <f t="shared" si="19"/>
        <v>61.900000000000006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28"/>
      <c r="J739" s="28">
        <f t="shared" si="19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9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28"/>
      <c r="J742" s="28">
        <f t="shared" si="19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9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9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28"/>
      <c r="J746" s="28">
        <f t="shared" si="19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>
        <f t="shared" si="19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28"/>
      <c r="J750" s="28">
        <f t="shared" si="19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>
        <f t="shared" si="19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10"/>
      <c r="G753" s="10"/>
      <c r="H753" s="23">
        <v>0</v>
      </c>
      <c r="I753" s="28"/>
      <c r="J753" s="28">
        <f>SUM(J754:J756)</f>
        <v>0</v>
      </c>
    </row>
    <row r="754" spans="1:10" s="2" customFormat="1">
      <c r="A754" s="11"/>
      <c r="B754" s="12"/>
      <c r="C754" s="13"/>
      <c r="D754" s="14"/>
      <c r="E754" s="14"/>
      <c r="F754" s="15"/>
      <c r="G754" s="15"/>
      <c r="H754" s="24"/>
      <c r="I754" s="28"/>
      <c r="J754" s="28">
        <f t="shared" si="19"/>
        <v>0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28"/>
      <c r="J755" s="28">
        <f t="shared" si="19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9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28"/>
      <c r="J758" s="28">
        <f t="shared" si="19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>
        <f t="shared" si="19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10"/>
      <c r="G761" s="10"/>
      <c r="H761" s="23">
        <v>0</v>
      </c>
      <c r="I761" s="28"/>
      <c r="J761" s="28">
        <f>SUM(J762:J764)</f>
        <v>608.65</v>
      </c>
    </row>
    <row r="762" spans="1:10" s="2" customFormat="1" ht="33.75">
      <c r="A762" s="11"/>
      <c r="B762" s="12"/>
      <c r="C762" s="46" t="s">
        <v>1122</v>
      </c>
      <c r="D762" s="47" t="s">
        <v>2390</v>
      </c>
      <c r="E762" s="47" t="s">
        <v>17</v>
      </c>
      <c r="F762" s="47" t="s">
        <v>2385</v>
      </c>
      <c r="G762" s="47" t="s">
        <v>19</v>
      </c>
      <c r="H762" s="24">
        <v>47</v>
      </c>
      <c r="I762" s="321">
        <v>12.95</v>
      </c>
      <c r="J762" s="28">
        <f t="shared" ref="J762:J812" si="20">H762*I762</f>
        <v>608.65</v>
      </c>
    </row>
    <row r="763" spans="1:10" s="2" customFormat="1">
      <c r="A763" s="11"/>
      <c r="B763" s="12"/>
      <c r="C763" s="13"/>
      <c r="D763" s="14"/>
      <c r="E763" s="14"/>
      <c r="F763" s="15"/>
      <c r="G763" s="15"/>
      <c r="H763" s="24"/>
      <c r="I763" s="28"/>
      <c r="J763" s="28">
        <f t="shared" si="20"/>
        <v>0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si="20"/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10"/>
      <c r="G765" s="10"/>
      <c r="H765" s="23">
        <v>0</v>
      </c>
      <c r="I765" s="28"/>
      <c r="J765" s="28">
        <f>SUM(J766:J768)</f>
        <v>28.58</v>
      </c>
    </row>
    <row r="766" spans="1:10" ht="33.75">
      <c r="A766" s="11"/>
      <c r="B766" s="16"/>
      <c r="C766" s="46" t="s">
        <v>1122</v>
      </c>
      <c r="D766" s="109" t="s">
        <v>814</v>
      </c>
      <c r="E766" s="47" t="s">
        <v>255</v>
      </c>
      <c r="F766" s="47" t="s">
        <v>2385</v>
      </c>
      <c r="G766" s="47" t="s">
        <v>19</v>
      </c>
      <c r="H766" s="23">
        <v>2</v>
      </c>
      <c r="I766" s="321">
        <v>14.29</v>
      </c>
      <c r="J766" s="28">
        <f t="shared" si="20"/>
        <v>28.58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>
        <f t="shared" si="20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10"/>
      <c r="G769" s="10"/>
      <c r="H769" s="23">
        <v>0</v>
      </c>
      <c r="I769" s="28"/>
      <c r="J769" s="28">
        <f>SUM(J770:J772)</f>
        <v>1371.3600000000001</v>
      </c>
    </row>
    <row r="770" spans="1:10" s="2" customFormat="1" ht="45">
      <c r="A770" s="11"/>
      <c r="B770" s="12"/>
      <c r="C770" s="46" t="s">
        <v>2391</v>
      </c>
      <c r="D770" s="47" t="s">
        <v>1554</v>
      </c>
      <c r="E770" s="47" t="s">
        <v>2392</v>
      </c>
      <c r="F770" s="47" t="s">
        <v>2385</v>
      </c>
      <c r="G770" s="47" t="s">
        <v>19</v>
      </c>
      <c r="H770" s="24">
        <v>48</v>
      </c>
      <c r="I770" s="321">
        <v>28.57</v>
      </c>
      <c r="J770" s="28">
        <f t="shared" si="20"/>
        <v>1371.3600000000001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28"/>
      <c r="J771" s="28">
        <f t="shared" si="20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28"/>
      <c r="J772" s="28">
        <f t="shared" si="20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10"/>
      <c r="G773" s="10"/>
      <c r="H773" s="23">
        <v>0</v>
      </c>
      <c r="I773" s="28"/>
      <c r="J773" s="28">
        <f>SUM(J774:J776)</f>
        <v>28.58</v>
      </c>
    </row>
    <row r="774" spans="1:10" ht="33.75">
      <c r="A774" s="11"/>
      <c r="B774" s="16"/>
      <c r="C774" s="109" t="s">
        <v>2393</v>
      </c>
      <c r="D774" s="109" t="s">
        <v>936</v>
      </c>
      <c r="E774" s="17" t="s">
        <v>255</v>
      </c>
      <c r="F774" s="47" t="s">
        <v>2385</v>
      </c>
      <c r="G774" s="47" t="s">
        <v>19</v>
      </c>
      <c r="H774" s="23">
        <v>2</v>
      </c>
      <c r="I774" s="321">
        <v>14.29</v>
      </c>
      <c r="J774" s="28">
        <f t="shared" si="20"/>
        <v>28.58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28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>
        <f t="shared" si="20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10"/>
      <c r="G777" s="10"/>
      <c r="H777" s="23">
        <v>0</v>
      </c>
      <c r="I777" s="28"/>
      <c r="J777" s="28">
        <f>SUM(J778:J780)</f>
        <v>608.65</v>
      </c>
    </row>
    <row r="778" spans="1:10" s="2" customFormat="1">
      <c r="A778" s="11"/>
      <c r="B778" s="12"/>
      <c r="C778" s="13" t="s">
        <v>1127</v>
      </c>
      <c r="D778" s="109" t="s">
        <v>311</v>
      </c>
      <c r="E778" s="14" t="s">
        <v>17</v>
      </c>
      <c r="F778" s="15" t="s">
        <v>2385</v>
      </c>
      <c r="G778" s="15" t="s">
        <v>19</v>
      </c>
      <c r="H778" s="24">
        <v>47</v>
      </c>
      <c r="I778" s="321">
        <v>12.95</v>
      </c>
      <c r="J778" s="28">
        <f t="shared" si="20"/>
        <v>608.65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28"/>
      <c r="J779" s="28">
        <f t="shared" si="20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20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10"/>
      <c r="G781" s="10"/>
      <c r="H781" s="23">
        <v>0</v>
      </c>
      <c r="I781" s="28"/>
      <c r="J781" s="28">
        <f>SUM(J782:J784)</f>
        <v>28.58</v>
      </c>
    </row>
    <row r="782" spans="1:10" ht="33.75">
      <c r="A782" s="11"/>
      <c r="B782" s="16"/>
      <c r="C782" s="13" t="s">
        <v>1127</v>
      </c>
      <c r="D782" s="109" t="s">
        <v>314</v>
      </c>
      <c r="E782" s="14" t="s">
        <v>255</v>
      </c>
      <c r="F782" s="15" t="s">
        <v>2385</v>
      </c>
      <c r="G782" s="15" t="s">
        <v>19</v>
      </c>
      <c r="H782" s="24">
        <v>2</v>
      </c>
      <c r="I782" s="321">
        <v>14.29</v>
      </c>
      <c r="J782" s="28">
        <f t="shared" si="20"/>
        <v>28.58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>
        <f t="shared" si="20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10"/>
      <c r="G785" s="10"/>
      <c r="H785" s="23">
        <v>0</v>
      </c>
      <c r="I785" s="28"/>
      <c r="J785" s="28">
        <f>SUM(J786:J788)</f>
        <v>560.06999999999994</v>
      </c>
    </row>
    <row r="786" spans="1:10" s="2" customFormat="1" ht="22.5">
      <c r="A786" s="11"/>
      <c r="B786" s="12"/>
      <c r="C786" s="46" t="s">
        <v>2394</v>
      </c>
      <c r="D786" s="47" t="s">
        <v>497</v>
      </c>
      <c r="E786" s="47" t="s">
        <v>17</v>
      </c>
      <c r="F786" s="47" t="s">
        <v>2395</v>
      </c>
      <c r="G786" s="47" t="s">
        <v>371</v>
      </c>
      <c r="H786" s="24">
        <v>49</v>
      </c>
      <c r="I786" s="28">
        <v>11.43</v>
      </c>
      <c r="J786" s="28">
        <f t="shared" si="20"/>
        <v>560.06999999999994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20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20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10"/>
      <c r="G789" s="10"/>
      <c r="H789" s="23">
        <v>0</v>
      </c>
      <c r="I789" s="28"/>
      <c r="J789" s="28">
        <f>SUM(J790:J792)</f>
        <v>0</v>
      </c>
    </row>
    <row r="790" spans="1:10">
      <c r="A790" s="11"/>
      <c r="B790" s="16"/>
      <c r="C790" s="17"/>
      <c r="D790" s="17"/>
      <c r="E790" s="17"/>
      <c r="F790" s="16"/>
      <c r="G790" s="16"/>
      <c r="H790" s="23"/>
      <c r="I790" s="28"/>
      <c r="J790" s="28">
        <f t="shared" si="20"/>
        <v>0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>
        <f t="shared" si="20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10"/>
      <c r="G793" s="10"/>
      <c r="H793" s="23">
        <v>0</v>
      </c>
      <c r="I793" s="28"/>
      <c r="J793" s="28">
        <f>SUM(J794:J796)</f>
        <v>0</v>
      </c>
    </row>
    <row r="794" spans="1:10" s="2" customFormat="1">
      <c r="A794" s="11"/>
      <c r="B794" s="12"/>
      <c r="C794" s="13"/>
      <c r="D794" s="14"/>
      <c r="E794" s="14"/>
      <c r="F794" s="15"/>
      <c r="G794" s="15"/>
      <c r="H794" s="24"/>
      <c r="I794" s="28"/>
      <c r="J794" s="28">
        <f t="shared" si="20"/>
        <v>0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28"/>
      <c r="J795" s="28">
        <f t="shared" si="20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20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10"/>
      <c r="G797" s="10"/>
      <c r="H797" s="23">
        <v>0</v>
      </c>
      <c r="I797" s="28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10"/>
      <c r="G798" s="10"/>
      <c r="H798" s="23"/>
      <c r="I798" s="28"/>
      <c r="J798" s="28"/>
    </row>
    <row r="799" spans="1:10" ht="12" customHeight="1">
      <c r="A799" s="45"/>
      <c r="B799" s="10"/>
      <c r="C799" s="9"/>
      <c r="D799" s="10"/>
      <c r="E799" s="10"/>
      <c r="F799" s="10"/>
      <c r="G799" s="10"/>
      <c r="H799" s="23"/>
      <c r="I799" s="28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20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10"/>
      <c r="G801" s="10"/>
      <c r="H801" s="23">
        <v>0</v>
      </c>
      <c r="I801" s="28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>
        <f t="shared" si="20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20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20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10"/>
      <c r="G805" s="10"/>
      <c r="H805" s="23">
        <v>0</v>
      </c>
      <c r="I805" s="28"/>
      <c r="J805" s="28">
        <f>SUM(J806:J808)</f>
        <v>653.16999999999996</v>
      </c>
    </row>
    <row r="806" spans="1:10" s="2" customFormat="1">
      <c r="A806" s="11"/>
      <c r="B806" s="12"/>
      <c r="C806" s="46" t="s">
        <v>2396</v>
      </c>
      <c r="D806" s="47" t="s">
        <v>124</v>
      </c>
      <c r="E806" s="47" t="s">
        <v>390</v>
      </c>
      <c r="F806" s="47" t="s">
        <v>2385</v>
      </c>
      <c r="G806" s="47" t="s">
        <v>33</v>
      </c>
      <c r="H806" s="24">
        <v>49</v>
      </c>
      <c r="I806" s="28">
        <v>13.33</v>
      </c>
      <c r="J806" s="28">
        <f t="shared" si="20"/>
        <v>653.16999999999996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20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20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10"/>
      <c r="G809" s="10"/>
      <c r="H809" s="23">
        <v>0</v>
      </c>
      <c r="I809" s="28"/>
      <c r="J809" s="28">
        <f>SUM(J810:J812)</f>
        <v>1306.8300000000002</v>
      </c>
    </row>
    <row r="810" spans="1:10" s="2" customFormat="1" ht="33.75">
      <c r="A810" s="11"/>
      <c r="B810" s="12"/>
      <c r="C810" s="46" t="s">
        <v>2397</v>
      </c>
      <c r="D810" s="47" t="s">
        <v>2398</v>
      </c>
      <c r="E810" s="47" t="s">
        <v>2368</v>
      </c>
      <c r="F810" s="47" t="s">
        <v>2385</v>
      </c>
      <c r="G810" s="47" t="s">
        <v>19</v>
      </c>
      <c r="H810" s="24">
        <v>49</v>
      </c>
      <c r="I810" s="321">
        <v>26.67</v>
      </c>
      <c r="J810" s="28">
        <f t="shared" si="20"/>
        <v>1306.8300000000002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20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20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10"/>
      <c r="G813" s="10"/>
      <c r="H813" s="23">
        <v>0</v>
      </c>
      <c r="I813" s="28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28"/>
      <c r="J814" s="28">
        <f t="shared" ref="J814:J848" si="21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21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1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si="21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si="21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10"/>
      <c r="G821" s="10"/>
      <c r="H821" s="23">
        <v>0</v>
      </c>
      <c r="I821" s="28"/>
      <c r="J821" s="28">
        <f>SUM(J822:J824)</f>
        <v>259</v>
      </c>
    </row>
    <row r="822" spans="1:10" s="2" customFormat="1">
      <c r="A822" s="11"/>
      <c r="B822" s="12"/>
      <c r="C822" s="46" t="s">
        <v>2399</v>
      </c>
      <c r="D822" s="47" t="s">
        <v>781</v>
      </c>
      <c r="E822" s="47" t="s">
        <v>17</v>
      </c>
      <c r="F822" s="47" t="s">
        <v>2385</v>
      </c>
      <c r="G822" s="47" t="s">
        <v>19</v>
      </c>
      <c r="H822" s="24">
        <v>20</v>
      </c>
      <c r="I822" s="321">
        <v>12.95</v>
      </c>
      <c r="J822" s="28">
        <f t="shared" si="21"/>
        <v>259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1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1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10"/>
      <c r="G825" s="10"/>
      <c r="H825" s="23">
        <v>0</v>
      </c>
      <c r="I825" s="28"/>
      <c r="J825" s="28">
        <f>SUM(J826:J828)</f>
        <v>413.09999999999997</v>
      </c>
    </row>
    <row r="826" spans="1:10" s="2" customFormat="1" ht="22.5">
      <c r="A826" s="11"/>
      <c r="B826" s="12"/>
      <c r="C826" s="46" t="s">
        <v>1139</v>
      </c>
      <c r="D826" s="47" t="s">
        <v>327</v>
      </c>
      <c r="E826" s="47" t="s">
        <v>17</v>
      </c>
      <c r="F826" s="47" t="s">
        <v>2400</v>
      </c>
      <c r="G826" s="47" t="s">
        <v>427</v>
      </c>
      <c r="H826" s="24">
        <v>45</v>
      </c>
      <c r="I826" s="28">
        <v>9.18</v>
      </c>
      <c r="J826" s="28">
        <f t="shared" si="21"/>
        <v>413.09999999999997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1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10"/>
      <c r="G829" s="10"/>
      <c r="H829" s="23">
        <v>0</v>
      </c>
      <c r="I829" s="28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28"/>
      <c r="J830" s="28">
        <f t="shared" si="21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28"/>
      <c r="J831" s="28">
        <f t="shared" si="21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1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10"/>
      <c r="G833" s="10"/>
      <c r="H833" s="23">
        <v>0</v>
      </c>
      <c r="I833" s="28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1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1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28"/>
      <c r="J836" s="28">
        <f t="shared" si="21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1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1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28"/>
      <c r="J839" s="28">
        <f t="shared" si="21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1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10"/>
      <c r="G841" s="10"/>
      <c r="H841" s="23">
        <v>0</v>
      </c>
      <c r="I841" s="28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1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1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1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28"/>
      <c r="J846" s="28">
        <f t="shared" si="21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>
        <f t="shared" si="21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28"/>
      <c r="J850" s="28">
        <f t="shared" ref="J850:J864" si="22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si="22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2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2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2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2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2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2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2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2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2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2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38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42"/>
      <c r="G866" s="42"/>
      <c r="H866" s="43"/>
      <c r="I866" s="44"/>
      <c r="J866" s="28">
        <f>SUM(J871+J883+J895+J919+J923+J927+J931+J935+J939+J943+J963+J967+J979+J983)</f>
        <v>10246.349999999999</v>
      </c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 s="2" customFormat="1">
      <c r="A868" s="11"/>
      <c r="B868" s="12"/>
      <c r="C868" s="13"/>
      <c r="D868" s="14"/>
      <c r="E868" s="14"/>
      <c r="F868" s="15"/>
      <c r="G868" s="15"/>
      <c r="H868" s="24"/>
      <c r="I868" s="28"/>
      <c r="J868" s="28">
        <f>H868*I868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 t="shared" ref="J869:J932" si="23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si="23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10"/>
      <c r="G871" s="10"/>
      <c r="H871" s="23">
        <v>0</v>
      </c>
      <c r="I871" s="28"/>
      <c r="J871" s="28">
        <f>SUM(J872:J874)</f>
        <v>751.09999999999991</v>
      </c>
    </row>
    <row r="872" spans="1:10" s="2" customFormat="1" ht="22.5">
      <c r="A872" s="11"/>
      <c r="B872" s="12"/>
      <c r="C872" s="46" t="s">
        <v>1141</v>
      </c>
      <c r="D872" s="47" t="s">
        <v>249</v>
      </c>
      <c r="E872" s="47" t="s">
        <v>17</v>
      </c>
      <c r="F872" s="47" t="s">
        <v>2401</v>
      </c>
      <c r="G872" s="47" t="s">
        <v>19</v>
      </c>
      <c r="H872" s="24">
        <v>58</v>
      </c>
      <c r="I872" s="321">
        <v>12.95</v>
      </c>
      <c r="J872" s="28">
        <f t="shared" si="23"/>
        <v>751.09999999999991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3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28"/>
      <c r="J874" s="28">
        <f t="shared" si="23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10"/>
      <c r="G875" s="10"/>
      <c r="H875" s="23">
        <v>0</v>
      </c>
      <c r="I875" s="28"/>
      <c r="J875" s="28">
        <f>SUM(J876:J878)</f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3"/>
        <v>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3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3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28"/>
      <c r="J880" s="28">
        <f t="shared" si="23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3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3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10"/>
      <c r="G883" s="10"/>
      <c r="H883" s="23">
        <v>0</v>
      </c>
      <c r="I883" s="28"/>
      <c r="J883" s="28">
        <f>SUM(J884:J886)</f>
        <v>860.94</v>
      </c>
    </row>
    <row r="884" spans="1:10" s="2" customFormat="1" ht="22.5">
      <c r="A884" s="11"/>
      <c r="B884" s="12"/>
      <c r="C884" s="46" t="s">
        <v>2402</v>
      </c>
      <c r="D884" s="47" t="s">
        <v>2403</v>
      </c>
      <c r="E884" s="47" t="s">
        <v>215</v>
      </c>
      <c r="F884" s="47" t="s">
        <v>2401</v>
      </c>
      <c r="G884" s="47" t="s">
        <v>19</v>
      </c>
      <c r="H884" s="24">
        <v>58</v>
      </c>
      <c r="I884" s="321">
        <v>12.38</v>
      </c>
      <c r="J884" s="28">
        <f t="shared" si="23"/>
        <v>718.04000000000008</v>
      </c>
    </row>
    <row r="885" spans="1:10" s="2" customFormat="1" ht="33.75">
      <c r="A885" s="11"/>
      <c r="B885" s="12"/>
      <c r="C885" s="49" t="s">
        <v>2402</v>
      </c>
      <c r="D885" s="50" t="s">
        <v>2387</v>
      </c>
      <c r="E885" s="50" t="s">
        <v>255</v>
      </c>
      <c r="F885" s="50" t="s">
        <v>2404</v>
      </c>
      <c r="G885" s="50" t="s">
        <v>19</v>
      </c>
      <c r="H885" s="24">
        <v>10</v>
      </c>
      <c r="I885" s="321">
        <v>14.29</v>
      </c>
      <c r="J885" s="28">
        <f t="shared" si="23"/>
        <v>142.89999999999998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3"/>
        <v>0</v>
      </c>
    </row>
    <row r="887" spans="1:10" ht="24.95" customHeight="1">
      <c r="A887" s="45" t="s">
        <v>41</v>
      </c>
      <c r="B887" s="10"/>
      <c r="C887" s="9" t="s">
        <v>339</v>
      </c>
      <c r="D887" s="10"/>
      <c r="E887" s="10"/>
      <c r="F887" s="10"/>
      <c r="G887" s="10"/>
      <c r="H887" s="23">
        <v>0</v>
      </c>
      <c r="I887" s="28"/>
      <c r="J887" s="28">
        <f>SUM(J888:J890)</f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28"/>
      <c r="J888" s="28">
        <f t="shared" si="23"/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3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3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3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3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3"/>
        <v>0</v>
      </c>
    </row>
    <row r="895" spans="1:10" ht="24.95" customHeight="1">
      <c r="A895" s="45" t="s">
        <v>49</v>
      </c>
      <c r="B895" s="10"/>
      <c r="C895" s="9" t="s">
        <v>343</v>
      </c>
      <c r="D895" s="10"/>
      <c r="E895" s="10"/>
      <c r="F895" s="10"/>
      <c r="G895" s="10"/>
      <c r="H895" s="23">
        <v>0</v>
      </c>
      <c r="I895" s="28"/>
      <c r="J895" s="28">
        <f>SUM(J896:J898)</f>
        <v>198.08</v>
      </c>
    </row>
    <row r="896" spans="1:10" s="2" customFormat="1" ht="33.75">
      <c r="A896" s="11"/>
      <c r="B896" s="12"/>
      <c r="C896" s="46" t="s">
        <v>2293</v>
      </c>
      <c r="D896" s="47" t="s">
        <v>2405</v>
      </c>
      <c r="E896" s="47" t="s">
        <v>17</v>
      </c>
      <c r="F896" s="47" t="s">
        <v>2401</v>
      </c>
      <c r="G896" s="47" t="s">
        <v>33</v>
      </c>
      <c r="H896" s="24">
        <v>16</v>
      </c>
      <c r="I896" s="28">
        <v>12.38</v>
      </c>
      <c r="J896" s="28">
        <f t="shared" si="23"/>
        <v>198.08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3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3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3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3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3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3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28"/>
      <c r="J906" s="28">
        <f t="shared" si="23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3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3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10"/>
      <c r="G911" s="10"/>
      <c r="H911" s="23">
        <v>0</v>
      </c>
      <c r="I911" s="28"/>
      <c r="J911" s="28">
        <f>SUM(J912:J914)</f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3"/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3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3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28"/>
      <c r="J916" s="28">
        <f t="shared" si="23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>
        <f t="shared" si="23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10"/>
      <c r="G919" s="10"/>
      <c r="H919" s="23">
        <v>0</v>
      </c>
      <c r="I919" s="28"/>
      <c r="J919" s="28">
        <f>SUM(J920:J922)</f>
        <v>751.09999999999991</v>
      </c>
    </row>
    <row r="920" spans="1:10" s="2" customFormat="1">
      <c r="A920" s="11"/>
      <c r="B920" s="12"/>
      <c r="C920" s="46" t="s">
        <v>2406</v>
      </c>
      <c r="D920" s="109" t="s">
        <v>347</v>
      </c>
      <c r="E920" s="47" t="s">
        <v>17</v>
      </c>
      <c r="F920" s="47" t="s">
        <v>2401</v>
      </c>
      <c r="G920" s="47" t="s">
        <v>19</v>
      </c>
      <c r="H920" s="24">
        <v>58</v>
      </c>
      <c r="I920" s="321">
        <v>12.95</v>
      </c>
      <c r="J920" s="28">
        <f t="shared" si="23"/>
        <v>751.09999999999991</v>
      </c>
    </row>
    <row r="921" spans="1:10" s="2" customFormat="1">
      <c r="A921" s="11"/>
      <c r="B921" s="12"/>
      <c r="C921" s="13"/>
      <c r="D921" s="14"/>
      <c r="E921" s="14"/>
      <c r="F921" s="15"/>
      <c r="G921" s="15"/>
      <c r="H921" s="24"/>
      <c r="I921" s="28"/>
      <c r="J921" s="28">
        <f t="shared" si="23"/>
        <v>0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3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10"/>
      <c r="G923" s="10"/>
      <c r="H923" s="23">
        <v>0</v>
      </c>
      <c r="I923" s="28"/>
      <c r="J923" s="28">
        <f>SUM(J924:J926)</f>
        <v>57.16</v>
      </c>
    </row>
    <row r="924" spans="1:10" ht="33.75">
      <c r="A924" s="11"/>
      <c r="B924" s="16"/>
      <c r="C924" s="46" t="s">
        <v>2406</v>
      </c>
      <c r="D924" s="109" t="s">
        <v>814</v>
      </c>
      <c r="E924" s="47" t="s">
        <v>255</v>
      </c>
      <c r="F924" s="47" t="s">
        <v>2401</v>
      </c>
      <c r="G924" s="47" t="s">
        <v>19</v>
      </c>
      <c r="H924" s="23">
        <v>4</v>
      </c>
      <c r="I924" s="321">
        <v>14.29</v>
      </c>
      <c r="J924" s="28">
        <f t="shared" si="23"/>
        <v>57.16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>
        <f t="shared" si="23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10"/>
      <c r="G927" s="10"/>
      <c r="H927" s="23">
        <v>0</v>
      </c>
      <c r="I927" s="28"/>
      <c r="J927" s="28">
        <f>SUM(J928:J930)</f>
        <v>1859.28</v>
      </c>
    </row>
    <row r="928" spans="1:10" s="2" customFormat="1" ht="45">
      <c r="A928" s="11"/>
      <c r="B928" s="12"/>
      <c r="C928" s="46" t="s">
        <v>2407</v>
      </c>
      <c r="D928" s="47" t="s">
        <v>2408</v>
      </c>
      <c r="E928" s="47" t="s">
        <v>2409</v>
      </c>
      <c r="F928" s="47" t="s">
        <v>2401</v>
      </c>
      <c r="G928" s="47" t="s">
        <v>19</v>
      </c>
      <c r="H928" s="24">
        <v>61</v>
      </c>
      <c r="I928" s="321">
        <v>30.48</v>
      </c>
      <c r="J928" s="28">
        <f t="shared" si="23"/>
        <v>1859.28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28"/>
      <c r="J929" s="28">
        <f t="shared" si="23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28"/>
      <c r="J930" s="28">
        <f t="shared" si="23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10"/>
      <c r="G931" s="10"/>
      <c r="H931" s="23">
        <v>0</v>
      </c>
      <c r="I931" s="28"/>
      <c r="J931" s="28">
        <f>SUM(J932:J934)</f>
        <v>57.16</v>
      </c>
    </row>
    <row r="932" spans="1:10" ht="33.75">
      <c r="A932" s="11"/>
      <c r="B932" s="16"/>
      <c r="C932" s="109" t="s">
        <v>2410</v>
      </c>
      <c r="D932" s="109" t="s">
        <v>954</v>
      </c>
      <c r="E932" s="17" t="s">
        <v>255</v>
      </c>
      <c r="F932" s="47" t="s">
        <v>2401</v>
      </c>
      <c r="G932" s="47" t="s">
        <v>19</v>
      </c>
      <c r="H932" s="23">
        <v>4</v>
      </c>
      <c r="I932" s="321">
        <v>14.29</v>
      </c>
      <c r="J932" s="28">
        <f t="shared" si="23"/>
        <v>57.16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28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28"/>
      <c r="J934" s="28">
        <f t="shared" ref="J934:J950" si="24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10"/>
      <c r="G935" s="10"/>
      <c r="H935" s="23">
        <v>0</v>
      </c>
      <c r="I935" s="28"/>
      <c r="J935" s="28">
        <f>SUM(J936:J938)</f>
        <v>1657.06</v>
      </c>
    </row>
    <row r="936" spans="1:10" s="2" customFormat="1" ht="45">
      <c r="A936" s="11"/>
      <c r="B936" s="12"/>
      <c r="C936" s="46" t="s">
        <v>2411</v>
      </c>
      <c r="D936" s="47" t="s">
        <v>2412</v>
      </c>
      <c r="E936" s="47" t="s">
        <v>2409</v>
      </c>
      <c r="F936" s="47" t="s">
        <v>2401</v>
      </c>
      <c r="G936" s="47" t="s">
        <v>19</v>
      </c>
      <c r="H936" s="24">
        <v>58</v>
      </c>
      <c r="I936" s="321">
        <v>28.57</v>
      </c>
      <c r="J936" s="28">
        <f t="shared" si="24"/>
        <v>1657.06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4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4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10"/>
      <c r="G939" s="10"/>
      <c r="H939" s="23">
        <v>0</v>
      </c>
      <c r="I939" s="28"/>
      <c r="J939" s="28">
        <f>SUM(J940:J942)</f>
        <v>57.16</v>
      </c>
    </row>
    <row r="940" spans="1:10" ht="33.75">
      <c r="A940" s="11"/>
      <c r="B940" s="16"/>
      <c r="C940" s="17" t="s">
        <v>1154</v>
      </c>
      <c r="D940" s="109" t="s">
        <v>314</v>
      </c>
      <c r="E940" s="17" t="s">
        <v>255</v>
      </c>
      <c r="F940" s="47" t="s">
        <v>2401</v>
      </c>
      <c r="G940" s="47" t="s">
        <v>19</v>
      </c>
      <c r="H940" s="23">
        <v>4</v>
      </c>
      <c r="I940" s="321">
        <v>14.29</v>
      </c>
      <c r="J940" s="28">
        <f t="shared" si="24"/>
        <v>57.16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4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10"/>
      <c r="G943" s="10"/>
      <c r="H943" s="23">
        <v>0</v>
      </c>
      <c r="I943" s="28"/>
      <c r="J943" s="28">
        <f>SUM(J944:J946)</f>
        <v>708.66</v>
      </c>
    </row>
    <row r="944" spans="1:10" ht="22.5">
      <c r="A944" s="11"/>
      <c r="B944" s="16"/>
      <c r="C944" s="54" t="s">
        <v>2413</v>
      </c>
      <c r="D944" s="55" t="s">
        <v>353</v>
      </c>
      <c r="E944" s="55" t="s">
        <v>17</v>
      </c>
      <c r="F944" s="55" t="s">
        <v>2401</v>
      </c>
      <c r="G944" s="55" t="s">
        <v>371</v>
      </c>
      <c r="H944" s="23">
        <v>62</v>
      </c>
      <c r="I944" s="28">
        <v>11.43</v>
      </c>
      <c r="J944" s="28">
        <f t="shared" si="24"/>
        <v>708.66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4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4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10"/>
      <c r="G947" s="10"/>
      <c r="H947" s="23">
        <v>0</v>
      </c>
      <c r="I947" s="28"/>
      <c r="J947" s="28">
        <f>SUM(J948:J950)</f>
        <v>0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4"/>
        <v>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4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10"/>
      <c r="G951" s="10"/>
      <c r="H951" s="23">
        <v>0</v>
      </c>
      <c r="I951" s="28"/>
      <c r="J951" s="28">
        <f>SUM(J952:J954)</f>
        <v>0</v>
      </c>
    </row>
    <row r="952" spans="1:10" s="2" customFormat="1">
      <c r="A952" s="11"/>
      <c r="B952" s="12"/>
      <c r="C952" s="13"/>
      <c r="D952" s="14"/>
      <c r="E952" s="14"/>
      <c r="F952" s="15"/>
      <c r="G952" s="15"/>
      <c r="H952" s="24"/>
      <c r="I952" s="28"/>
      <c r="J952" s="28">
        <f t="shared" ref="J952:J994" si="25">H952*I952</f>
        <v>0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si="25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5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10"/>
      <c r="G955" s="10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10"/>
      <c r="G956" s="10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10"/>
      <c r="G957" s="10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5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10"/>
      <c r="G959" s="10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5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5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5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10"/>
      <c r="G963" s="10"/>
      <c r="H963" s="23">
        <v>0</v>
      </c>
      <c r="I963" s="28"/>
      <c r="J963" s="28">
        <f>SUM(J964:J966)</f>
        <v>826.46</v>
      </c>
    </row>
    <row r="964" spans="1:10" s="2" customFormat="1">
      <c r="A964" s="11"/>
      <c r="B964" s="12"/>
      <c r="C964" s="46" t="s">
        <v>2396</v>
      </c>
      <c r="D964" s="47" t="s">
        <v>124</v>
      </c>
      <c r="E964" s="47" t="s">
        <v>390</v>
      </c>
      <c r="F964" s="47" t="s">
        <v>2401</v>
      </c>
      <c r="G964" s="47" t="s">
        <v>33</v>
      </c>
      <c r="H964" s="24">
        <v>62</v>
      </c>
      <c r="I964" s="28">
        <v>13.33</v>
      </c>
      <c r="J964" s="28">
        <f t="shared" si="25"/>
        <v>826.46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5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5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10"/>
      <c r="G967" s="10"/>
      <c r="H967" s="23">
        <v>0</v>
      </c>
      <c r="I967" s="28"/>
      <c r="J967" s="28">
        <f>SUM(J968:J970)</f>
        <v>1653.5400000000002</v>
      </c>
    </row>
    <row r="968" spans="1:10" s="2" customFormat="1" ht="33.75">
      <c r="A968" s="11"/>
      <c r="B968" s="12"/>
      <c r="C968" s="46" t="s">
        <v>2414</v>
      </c>
      <c r="D968" s="47" t="s">
        <v>2415</v>
      </c>
      <c r="E968" s="47" t="s">
        <v>2383</v>
      </c>
      <c r="F968" s="47" t="s">
        <v>2401</v>
      </c>
      <c r="G968" s="47" t="s">
        <v>19</v>
      </c>
      <c r="H968" s="24">
        <v>62</v>
      </c>
      <c r="I968" s="321">
        <v>26.67</v>
      </c>
      <c r="J968" s="28">
        <f t="shared" si="25"/>
        <v>1653.5400000000002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5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5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10"/>
      <c r="G971" s="10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5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5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5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5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5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10"/>
      <c r="G979" s="10"/>
      <c r="H979" s="23">
        <v>0</v>
      </c>
      <c r="I979" s="28"/>
      <c r="J979" s="28">
        <f>SUM(J980:J982)</f>
        <v>349.65</v>
      </c>
    </row>
    <row r="980" spans="1:10">
      <c r="A980" s="11"/>
      <c r="B980" s="16"/>
      <c r="C980" s="54" t="s">
        <v>2416</v>
      </c>
      <c r="D980" s="55" t="s">
        <v>781</v>
      </c>
      <c r="E980" s="55" t="s">
        <v>17</v>
      </c>
      <c r="F980" s="55" t="s">
        <v>2401</v>
      </c>
      <c r="G980" s="55" t="s">
        <v>19</v>
      </c>
      <c r="H980" s="23">
        <v>27</v>
      </c>
      <c r="I980" s="321">
        <v>12.95</v>
      </c>
      <c r="J980" s="28">
        <f t="shared" si="25"/>
        <v>349.65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5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28"/>
      <c r="J982" s="28">
        <f t="shared" si="25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10"/>
      <c r="G983" s="10"/>
      <c r="H983" s="23">
        <v>0</v>
      </c>
      <c r="I983" s="28"/>
      <c r="J983" s="28">
        <f>SUM(J984:J986)</f>
        <v>459</v>
      </c>
    </row>
    <row r="984" spans="1:10" s="2" customFormat="1" ht="22.5">
      <c r="A984" s="11"/>
      <c r="B984" s="12"/>
      <c r="C984" s="46" t="s">
        <v>2417</v>
      </c>
      <c r="D984" s="47" t="s">
        <v>327</v>
      </c>
      <c r="E984" s="47" t="s">
        <v>17</v>
      </c>
      <c r="F984" s="47" t="s">
        <v>2401</v>
      </c>
      <c r="G984" s="47" t="s">
        <v>427</v>
      </c>
      <c r="H984" s="24">
        <v>50</v>
      </c>
      <c r="I984" s="28">
        <v>9.18</v>
      </c>
      <c r="J984" s="28">
        <f t="shared" si="25"/>
        <v>459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5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10"/>
      <c r="G987" s="10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5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5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5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5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5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6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6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6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6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6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6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6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6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6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6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6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6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6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6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10"/>
      <c r="G1015" s="10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6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6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6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8"/>
      <c r="G1020" s="8"/>
      <c r="H1020" s="23"/>
      <c r="I1020" s="31" t="s">
        <v>365</v>
      </c>
      <c r="J1020" s="29">
        <f>SUM(J4+J94+J196+J302+J420+J566+J708+J866)</f>
        <v>49604</v>
      </c>
    </row>
    <row r="1021" spans="1:10" ht="27" customHeight="1">
      <c r="A1021" s="30"/>
      <c r="B1021" s="7"/>
      <c r="C1021" s="8"/>
      <c r="D1021" s="8"/>
      <c r="E1021" s="8"/>
      <c r="F1021" s="8"/>
      <c r="G1021" s="8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8"/>
      <c r="G1022" s="8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6F01-D2BD-46AC-9A06-0247EDF8D631}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3B0CF-7334-45F4-A9A9-4A083FFEB857}">
  <sheetPr>
    <pageSetUpPr fitToPage="1"/>
  </sheetPr>
  <dimension ref="A1:J1022"/>
  <sheetViews>
    <sheetView showGridLines="0" topLeftCell="A501" zoomScale="115" zoomScaleNormal="115" zoomScaleSheetLayoutView="100" workbookViewId="0">
      <selection activeCell="H968" sqref="H968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527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4918.79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755.78</v>
      </c>
    </row>
    <row r="6" spans="1:10" s="2" customFormat="1">
      <c r="A6" s="11"/>
      <c r="B6" s="12"/>
      <c r="C6" s="13" t="s">
        <v>528</v>
      </c>
      <c r="D6" s="14" t="s">
        <v>529</v>
      </c>
      <c r="E6" s="14" t="s">
        <v>17</v>
      </c>
      <c r="F6" s="15" t="s">
        <v>530</v>
      </c>
      <c r="G6" s="15" t="s">
        <v>19</v>
      </c>
      <c r="H6" s="24">
        <v>23</v>
      </c>
      <c r="I6" s="28">
        <v>10</v>
      </c>
      <c r="J6" s="28">
        <f>H6*I6</f>
        <v>230</v>
      </c>
    </row>
    <row r="7" spans="1:10" s="2" customFormat="1">
      <c r="A7" s="11"/>
      <c r="B7" s="12"/>
      <c r="C7" s="13" t="s">
        <v>531</v>
      </c>
      <c r="D7" s="14" t="s">
        <v>532</v>
      </c>
      <c r="E7" s="14" t="s">
        <v>17</v>
      </c>
      <c r="F7" s="15" t="s">
        <v>533</v>
      </c>
      <c r="G7" s="15" t="s">
        <v>33</v>
      </c>
      <c r="H7" s="24">
        <v>46</v>
      </c>
      <c r="I7" s="28">
        <v>11.43</v>
      </c>
      <c r="J7" s="28">
        <f t="shared" ref="J7:J8" si="0">H7*I7</f>
        <v>525.78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28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893.11</v>
      </c>
    </row>
    <row r="14" spans="1:10" s="2" customFormat="1" ht="22.5">
      <c r="A14" s="11"/>
      <c r="B14" s="12"/>
      <c r="C14" s="13" t="s">
        <v>534</v>
      </c>
      <c r="D14" s="14" t="s">
        <v>535</v>
      </c>
      <c r="E14" s="14" t="s">
        <v>17</v>
      </c>
      <c r="F14" s="15" t="s">
        <v>536</v>
      </c>
      <c r="G14" s="15" t="s">
        <v>33</v>
      </c>
      <c r="H14" s="24">
        <v>67</v>
      </c>
      <c r="I14" s="28">
        <v>13.33</v>
      </c>
      <c r="J14" s="28">
        <f>H14*I14</f>
        <v>893.11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712.08</v>
      </c>
    </row>
    <row r="30" spans="1:10" s="2" customFormat="1" ht="22.5">
      <c r="A30" s="11"/>
      <c r="B30" s="12"/>
      <c r="C30" s="13" t="s">
        <v>537</v>
      </c>
      <c r="D30" s="14" t="s">
        <v>114</v>
      </c>
      <c r="E30" s="14" t="s">
        <v>17</v>
      </c>
      <c r="F30" s="15" t="s">
        <v>530</v>
      </c>
      <c r="G30" s="15" t="s">
        <v>19</v>
      </c>
      <c r="H30" s="24">
        <v>23</v>
      </c>
      <c r="I30" s="28">
        <v>10</v>
      </c>
      <c r="J30" s="28">
        <f t="shared" si="2"/>
        <v>230</v>
      </c>
    </row>
    <row r="31" spans="1:10" s="2" customFormat="1">
      <c r="A31" s="11"/>
      <c r="B31" s="12"/>
      <c r="C31" s="13" t="s">
        <v>538</v>
      </c>
      <c r="D31" s="14" t="s">
        <v>539</v>
      </c>
      <c r="E31" s="14" t="s">
        <v>48</v>
      </c>
      <c r="F31" s="15" t="s">
        <v>533</v>
      </c>
      <c r="G31" s="15" t="s">
        <v>33</v>
      </c>
      <c r="H31" s="24">
        <v>46</v>
      </c>
      <c r="I31" s="28">
        <v>10.48</v>
      </c>
      <c r="J31" s="28">
        <f t="shared" si="2"/>
        <v>482.08000000000004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766.81999999999994</v>
      </c>
    </row>
    <row r="38" spans="1:10" s="2" customFormat="1" ht="22.5">
      <c r="A38" s="11"/>
      <c r="B38" s="12"/>
      <c r="C38" s="13" t="s">
        <v>540</v>
      </c>
      <c r="D38" s="14" t="s">
        <v>541</v>
      </c>
      <c r="E38" s="14" t="s">
        <v>17</v>
      </c>
      <c r="F38" s="15" t="s">
        <v>530</v>
      </c>
      <c r="G38" s="15" t="s">
        <v>19</v>
      </c>
      <c r="H38" s="24">
        <v>23</v>
      </c>
      <c r="I38" s="28">
        <v>10.48</v>
      </c>
      <c r="J38" s="28">
        <f t="shared" si="2"/>
        <v>241.04000000000002</v>
      </c>
    </row>
    <row r="39" spans="1:10" s="2" customFormat="1">
      <c r="A39" s="11"/>
      <c r="B39" s="12"/>
      <c r="C39" s="13" t="s">
        <v>542</v>
      </c>
      <c r="D39" s="14" t="s">
        <v>543</v>
      </c>
      <c r="E39" s="14" t="s">
        <v>17</v>
      </c>
      <c r="F39" s="15" t="s">
        <v>533</v>
      </c>
      <c r="G39" s="15" t="s">
        <v>33</v>
      </c>
      <c r="H39" s="24">
        <v>46</v>
      </c>
      <c r="I39" s="28">
        <v>11.43</v>
      </c>
      <c r="J39" s="28">
        <f t="shared" si="2"/>
        <v>525.78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821.1</v>
      </c>
    </row>
    <row r="50" spans="1:10" s="2" customFormat="1">
      <c r="A50" s="11"/>
      <c r="B50" s="12"/>
      <c r="C50" s="13" t="s">
        <v>544</v>
      </c>
      <c r="D50" s="14"/>
      <c r="E50" s="14" t="s">
        <v>63</v>
      </c>
      <c r="F50" s="15" t="s">
        <v>536</v>
      </c>
      <c r="G50" s="15" t="s">
        <v>19</v>
      </c>
      <c r="H50" s="24">
        <v>69</v>
      </c>
      <c r="I50" s="28">
        <v>11.9</v>
      </c>
      <c r="J50" s="28">
        <f t="shared" si="2"/>
        <v>821.1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422.40000000000003</v>
      </c>
    </row>
    <row r="54" spans="1:10" s="2" customFormat="1">
      <c r="A54" s="11"/>
      <c r="B54" s="12"/>
      <c r="C54" s="13" t="s">
        <v>545</v>
      </c>
      <c r="D54" s="14"/>
      <c r="E54" s="14" t="s">
        <v>17</v>
      </c>
      <c r="F54" s="15" t="s">
        <v>536</v>
      </c>
      <c r="G54" s="15" t="s">
        <v>546</v>
      </c>
      <c r="H54" s="24">
        <v>48</v>
      </c>
      <c r="I54" s="28">
        <v>8.8000000000000007</v>
      </c>
      <c r="J54" s="28">
        <f t="shared" si="2"/>
        <v>422.40000000000003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481</v>
      </c>
      <c r="D57" s="10"/>
      <c r="E57" s="10"/>
      <c r="F57" s="10"/>
      <c r="G57" s="10"/>
      <c r="H57" s="23">
        <v>0</v>
      </c>
      <c r="I57" s="28"/>
      <c r="J57" s="39">
        <f>SUM(J58:J60)</f>
        <v>547.5</v>
      </c>
    </row>
    <row r="58" spans="1:10" ht="22.5">
      <c r="A58" s="11"/>
      <c r="B58" s="16"/>
      <c r="C58" s="17" t="s">
        <v>547</v>
      </c>
      <c r="D58" s="17" t="s">
        <v>130</v>
      </c>
      <c r="E58" s="17" t="s">
        <v>17</v>
      </c>
      <c r="F58" s="16" t="s">
        <v>536</v>
      </c>
      <c r="G58" s="16" t="s">
        <v>19</v>
      </c>
      <c r="H58" s="23">
        <v>50</v>
      </c>
      <c r="I58" s="28">
        <v>10.95</v>
      </c>
      <c r="J58" s="28">
        <f t="shared" si="2"/>
        <v>547.5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607.41</v>
      </c>
    </row>
    <row r="96" spans="1:10" s="2" customFormat="1" ht="33.75">
      <c r="A96" s="11"/>
      <c r="B96" s="12"/>
      <c r="C96" s="13" t="s">
        <v>548</v>
      </c>
      <c r="D96" s="14" t="s">
        <v>549</v>
      </c>
      <c r="E96" s="14" t="s">
        <v>17</v>
      </c>
      <c r="F96" s="15" t="s">
        <v>550</v>
      </c>
      <c r="G96" s="15" t="s">
        <v>371</v>
      </c>
      <c r="H96" s="24">
        <v>51</v>
      </c>
      <c r="I96" s="28">
        <v>9.0500000000000007</v>
      </c>
      <c r="J96" s="28">
        <f t="shared" si="3"/>
        <v>461.55</v>
      </c>
    </row>
    <row r="97" spans="1:10" s="2" customFormat="1">
      <c r="A97" s="11"/>
      <c r="B97" s="12"/>
      <c r="C97" s="13" t="s">
        <v>551</v>
      </c>
      <c r="D97" s="14" t="s">
        <v>552</v>
      </c>
      <c r="E97" s="14" t="s">
        <v>553</v>
      </c>
      <c r="F97" s="15" t="s">
        <v>550</v>
      </c>
      <c r="G97" s="15" t="s">
        <v>371</v>
      </c>
      <c r="H97" s="24">
        <v>51</v>
      </c>
      <c r="I97" s="28">
        <v>2.86</v>
      </c>
      <c r="J97" s="28">
        <f t="shared" si="3"/>
        <v>145.85999999999999</v>
      </c>
    </row>
    <row r="98" spans="1:10" s="2" customFormat="1">
      <c r="A98" s="11"/>
      <c r="B98" s="12"/>
      <c r="C98" s="13" t="s">
        <v>554</v>
      </c>
      <c r="D98" s="14" t="s">
        <v>529</v>
      </c>
      <c r="E98" s="14" t="s">
        <v>17</v>
      </c>
      <c r="F98" s="15" t="s">
        <v>555</v>
      </c>
      <c r="G98" s="15" t="s">
        <v>19</v>
      </c>
      <c r="H98" s="24">
        <v>26</v>
      </c>
      <c r="I98" s="28">
        <v>10</v>
      </c>
      <c r="J98" s="28">
        <f t="shared" si="3"/>
        <v>260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0</v>
      </c>
    </row>
    <row r="100" spans="1:10" s="2" customFormat="1">
      <c r="A100" s="11"/>
      <c r="B100" s="12"/>
      <c r="C100" s="13"/>
      <c r="D100" s="14"/>
      <c r="E100" s="14"/>
      <c r="F100" s="15"/>
      <c r="G100" s="15"/>
      <c r="H100" s="24"/>
      <c r="I100" s="28"/>
      <c r="J100" s="28">
        <f t="shared" si="3"/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1026.4100000000001</v>
      </c>
    </row>
    <row r="112" spans="1:10" s="2" customFormat="1" ht="22.5">
      <c r="A112" s="11"/>
      <c r="B112" s="12"/>
      <c r="C112" s="46" t="s">
        <v>556</v>
      </c>
      <c r="D112" s="14" t="s">
        <v>557</v>
      </c>
      <c r="E112" s="14" t="s">
        <v>17</v>
      </c>
      <c r="F112" s="15" t="s">
        <v>558</v>
      </c>
      <c r="G112" s="15" t="s">
        <v>33</v>
      </c>
      <c r="H112" s="24">
        <v>77</v>
      </c>
      <c r="I112" s="28">
        <v>13.33</v>
      </c>
      <c r="J112" s="28">
        <f t="shared" si="3"/>
        <v>1026.4100000000001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721.55</v>
      </c>
    </row>
    <row r="132" spans="1:10" s="2" customFormat="1">
      <c r="A132" s="11"/>
      <c r="B132" s="12"/>
      <c r="C132" s="13" t="s">
        <v>559</v>
      </c>
      <c r="D132" s="14" t="s">
        <v>560</v>
      </c>
      <c r="E132" s="14" t="s">
        <v>17</v>
      </c>
      <c r="F132" s="15" t="s">
        <v>550</v>
      </c>
      <c r="G132" s="15" t="s">
        <v>371</v>
      </c>
      <c r="H132" s="24">
        <v>51</v>
      </c>
      <c r="I132" s="28">
        <v>9.0500000000000007</v>
      </c>
      <c r="J132" s="28">
        <f t="shared" si="4"/>
        <v>461.55</v>
      </c>
    </row>
    <row r="133" spans="1:10" s="2" customFormat="1">
      <c r="A133" s="11"/>
      <c r="B133" s="12"/>
      <c r="C133" s="13" t="s">
        <v>561</v>
      </c>
      <c r="D133" s="14" t="s">
        <v>562</v>
      </c>
      <c r="E133" s="14" t="s">
        <v>17</v>
      </c>
      <c r="F133" s="15" t="s">
        <v>555</v>
      </c>
      <c r="G133" s="15" t="s">
        <v>19</v>
      </c>
      <c r="H133" s="24">
        <v>26</v>
      </c>
      <c r="I133" s="28">
        <v>10</v>
      </c>
      <c r="J133" s="28">
        <f t="shared" si="4"/>
        <v>260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0</v>
      </c>
    </row>
    <row r="136" spans="1:10">
      <c r="A136" s="11"/>
      <c r="B136" s="16"/>
      <c r="C136" s="17"/>
      <c r="D136" s="17"/>
      <c r="E136" s="17"/>
      <c r="F136" s="16"/>
      <c r="G136" s="16"/>
      <c r="H136" s="23"/>
      <c r="I136" s="28"/>
      <c r="J136" s="28">
        <f t="shared" si="4"/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1195.58</v>
      </c>
    </row>
    <row r="140" spans="1:10" s="2" customFormat="1" ht="22.5">
      <c r="A140" s="11"/>
      <c r="B140" s="12"/>
      <c r="C140" s="13" t="s">
        <v>563</v>
      </c>
      <c r="D140" s="14" t="s">
        <v>564</v>
      </c>
      <c r="E140" s="14" t="s">
        <v>118</v>
      </c>
      <c r="F140" s="15" t="s">
        <v>550</v>
      </c>
      <c r="G140" s="15" t="s">
        <v>33</v>
      </c>
      <c r="H140" s="24">
        <v>51</v>
      </c>
      <c r="I140" s="28">
        <v>18.100000000000001</v>
      </c>
      <c r="J140" s="28">
        <f t="shared" si="4"/>
        <v>923.1</v>
      </c>
    </row>
    <row r="141" spans="1:10" s="2" customFormat="1">
      <c r="A141" s="11"/>
      <c r="B141" s="12"/>
      <c r="C141" s="13" t="s">
        <v>565</v>
      </c>
      <c r="D141" s="14" t="s">
        <v>566</v>
      </c>
      <c r="E141" s="14" t="s">
        <v>17</v>
      </c>
      <c r="F141" s="15" t="s">
        <v>555</v>
      </c>
      <c r="G141" s="15" t="s">
        <v>19</v>
      </c>
      <c r="H141" s="24">
        <v>26</v>
      </c>
      <c r="I141" s="28">
        <v>10.48</v>
      </c>
      <c r="J141" s="28">
        <f t="shared" si="4"/>
        <v>272.48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916.3</v>
      </c>
    </row>
    <row r="152" spans="1:10" s="2" customFormat="1">
      <c r="A152" s="11"/>
      <c r="B152" s="12"/>
      <c r="C152" s="13" t="s">
        <v>567</v>
      </c>
      <c r="D152" s="14"/>
      <c r="E152" s="14" t="s">
        <v>63</v>
      </c>
      <c r="F152" s="15" t="s">
        <v>550</v>
      </c>
      <c r="G152" s="15" t="s">
        <v>371</v>
      </c>
      <c r="H152" s="24">
        <v>51</v>
      </c>
      <c r="I152" s="28">
        <v>11.9</v>
      </c>
      <c r="J152" s="28">
        <f t="shared" ref="J152:J194" si="5">H152*I152</f>
        <v>606.9</v>
      </c>
    </row>
    <row r="153" spans="1:10" s="2" customFormat="1">
      <c r="A153" s="11"/>
      <c r="B153" s="12"/>
      <c r="C153" s="13" t="s">
        <v>567</v>
      </c>
      <c r="D153" s="14"/>
      <c r="E153" s="14" t="s">
        <v>63</v>
      </c>
      <c r="F153" s="15" t="s">
        <v>555</v>
      </c>
      <c r="G153" s="15" t="s">
        <v>19</v>
      </c>
      <c r="H153" s="24">
        <v>26</v>
      </c>
      <c r="I153" s="28">
        <v>11.9</v>
      </c>
      <c r="J153" s="28">
        <f t="shared" si="5"/>
        <v>309.40000000000003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580.80000000000007</v>
      </c>
    </row>
    <row r="156" spans="1:10" s="2" customFormat="1">
      <c r="A156" s="11"/>
      <c r="B156" s="12"/>
      <c r="C156" s="13" t="s">
        <v>568</v>
      </c>
      <c r="D156" s="14"/>
      <c r="E156" s="14" t="s">
        <v>17</v>
      </c>
      <c r="F156" s="15" t="s">
        <v>558</v>
      </c>
      <c r="G156" s="15" t="s">
        <v>546</v>
      </c>
      <c r="H156" s="24">
        <v>66</v>
      </c>
      <c r="I156" s="28">
        <v>8.8000000000000007</v>
      </c>
      <c r="J156" s="28">
        <f t="shared" si="5"/>
        <v>580.80000000000007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481</v>
      </c>
      <c r="D159" s="10"/>
      <c r="E159" s="10"/>
      <c r="F159" s="10"/>
      <c r="G159" s="10"/>
      <c r="H159" s="23">
        <v>0</v>
      </c>
      <c r="I159" s="28"/>
      <c r="J159" s="39">
        <f>SUM(J160:J162)</f>
        <v>821.25</v>
      </c>
    </row>
    <row r="160" spans="1:10">
      <c r="A160" s="11"/>
      <c r="B160" s="16"/>
      <c r="C160" s="17" t="s">
        <v>569</v>
      </c>
      <c r="D160" s="17"/>
      <c r="E160" s="17" t="s">
        <v>17</v>
      </c>
      <c r="F160" s="16" t="s">
        <v>558</v>
      </c>
      <c r="G160" s="16" t="s">
        <v>19</v>
      </c>
      <c r="H160" s="23">
        <v>75</v>
      </c>
      <c r="I160" s="28">
        <v>10.95</v>
      </c>
      <c r="J160" s="28">
        <f t="shared" si="5"/>
        <v>821.25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/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180</v>
      </c>
    </row>
    <row r="198" spans="1:10" s="2" customFormat="1">
      <c r="A198" s="11"/>
      <c r="B198" s="12"/>
      <c r="C198" s="13" t="s">
        <v>570</v>
      </c>
      <c r="D198" s="14" t="s">
        <v>529</v>
      </c>
      <c r="E198" s="14" t="s">
        <v>17</v>
      </c>
      <c r="F198" s="15" t="s">
        <v>571</v>
      </c>
      <c r="G198" s="15" t="s">
        <v>19</v>
      </c>
      <c r="H198" s="24">
        <v>18</v>
      </c>
      <c r="I198" s="28">
        <v>10</v>
      </c>
      <c r="J198" s="28">
        <f t="shared" ref="J198:J236" si="6">H198*I198</f>
        <v>180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0</v>
      </c>
    </row>
    <row r="210" spans="1:10">
      <c r="A210" s="11"/>
      <c r="B210" s="16"/>
      <c r="C210" s="17"/>
      <c r="D210" s="17"/>
      <c r="E210" s="17"/>
      <c r="F210" s="16"/>
      <c r="G210" s="16"/>
      <c r="H210" s="23"/>
      <c r="I210" s="28"/>
      <c r="J210" s="28">
        <f t="shared" si="6"/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 t="shared" si="6"/>
        <v>0</v>
      </c>
    </row>
    <row r="214" spans="1:10" s="2" customFormat="1">
      <c r="A214" s="11"/>
      <c r="B214" s="12"/>
      <c r="C214" s="13" t="s">
        <v>572</v>
      </c>
      <c r="D214" s="14" t="s">
        <v>573</v>
      </c>
      <c r="E214" s="14" t="s">
        <v>17</v>
      </c>
      <c r="F214" s="15" t="s">
        <v>574</v>
      </c>
      <c r="G214" s="15" t="s">
        <v>33</v>
      </c>
      <c r="H214" s="24">
        <v>57</v>
      </c>
      <c r="I214" s="28">
        <v>13.33</v>
      </c>
      <c r="J214" s="28">
        <f t="shared" si="6"/>
        <v>759.81000000000006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28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570</v>
      </c>
    </row>
    <row r="238" spans="1:10" s="2" customFormat="1">
      <c r="A238" s="11"/>
      <c r="B238" s="12"/>
      <c r="C238" s="13" t="s">
        <v>575</v>
      </c>
      <c r="D238" s="14" t="s">
        <v>576</v>
      </c>
      <c r="E238" s="14" t="s">
        <v>17</v>
      </c>
      <c r="F238" s="15" t="s">
        <v>574</v>
      </c>
      <c r="G238" s="15" t="s">
        <v>19</v>
      </c>
      <c r="H238" s="24">
        <v>57</v>
      </c>
      <c r="I238" s="28">
        <v>10</v>
      </c>
      <c r="J238" s="28">
        <f t="shared" ref="J238:J292" si="7">H238*I238</f>
        <v>570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28"/>
      <c r="J239" s="28">
        <f t="shared" si="7"/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0</v>
      </c>
    </row>
    <row r="242" spans="1:10">
      <c r="A242" s="11"/>
      <c r="B242" s="16"/>
      <c r="C242" s="17"/>
      <c r="D242" s="17"/>
      <c r="E242" s="17"/>
      <c r="F242" s="16"/>
      <c r="G242" s="16"/>
      <c r="H242" s="23"/>
      <c r="I242" s="28"/>
      <c r="J242" s="28">
        <f t="shared" si="7"/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1154.2800000000002</v>
      </c>
    </row>
    <row r="246" spans="1:10" s="2" customFormat="1" ht="33.75">
      <c r="A246" s="11"/>
      <c r="B246" s="12"/>
      <c r="C246" s="13" t="s">
        <v>577</v>
      </c>
      <c r="D246" s="14" t="s">
        <v>578</v>
      </c>
      <c r="E246" s="14" t="s">
        <v>579</v>
      </c>
      <c r="F246" s="15" t="s">
        <v>580</v>
      </c>
      <c r="G246" s="15" t="s">
        <v>19</v>
      </c>
      <c r="H246" s="24">
        <v>39</v>
      </c>
      <c r="I246" s="28">
        <v>24.76</v>
      </c>
      <c r="J246" s="28">
        <f t="shared" si="7"/>
        <v>965.6400000000001</v>
      </c>
    </row>
    <row r="247" spans="1:10" s="2" customFormat="1">
      <c r="A247" s="11"/>
      <c r="B247" s="12"/>
      <c r="C247" s="13" t="s">
        <v>577</v>
      </c>
      <c r="D247" s="14" t="s">
        <v>578</v>
      </c>
      <c r="E247" s="14" t="s">
        <v>215</v>
      </c>
      <c r="F247" s="15" t="s">
        <v>571</v>
      </c>
      <c r="G247" s="15" t="s">
        <v>19</v>
      </c>
      <c r="H247" s="24">
        <v>18</v>
      </c>
      <c r="I247" s="28">
        <v>10.48</v>
      </c>
      <c r="J247" s="28">
        <f t="shared" si="7"/>
        <v>188.64000000000001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SUM(J252)</f>
        <v>0</v>
      </c>
    </row>
    <row r="250" spans="1:10" ht="10.15" customHeight="1">
      <c r="A250" s="45"/>
      <c r="B250" s="10"/>
      <c r="C250" s="9"/>
      <c r="D250" s="10"/>
      <c r="E250" s="10"/>
      <c r="F250" s="10"/>
      <c r="G250" s="10"/>
      <c r="H250" s="23"/>
      <c r="I250" s="28"/>
      <c r="J250" s="39"/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7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SUM(J260)</f>
        <v>0</v>
      </c>
    </row>
    <row r="259" spans="1:10" ht="10.15" customHeight="1">
      <c r="A259" s="45"/>
      <c r="B259" s="10"/>
      <c r="C259" s="110" t="s">
        <v>581</v>
      </c>
      <c r="D259" s="10"/>
      <c r="E259" s="111" t="s">
        <v>63</v>
      </c>
      <c r="F259" s="111" t="s">
        <v>574</v>
      </c>
      <c r="G259" s="111" t="s">
        <v>19</v>
      </c>
      <c r="H259" s="23">
        <v>57</v>
      </c>
      <c r="I259" s="28">
        <v>12.38</v>
      </c>
      <c r="J259" s="39"/>
    </row>
    <row r="260" spans="1:10" s="2" customFormat="1">
      <c r="A260" s="11"/>
      <c r="B260" s="12"/>
      <c r="C260" s="13"/>
      <c r="D260" s="14"/>
      <c r="E260" s="14"/>
      <c r="F260" s="15"/>
      <c r="G260" s="15"/>
      <c r="H260" s="24"/>
      <c r="I260" s="28"/>
      <c r="J260" s="28">
        <f t="shared" si="7"/>
        <v>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406.70000000000005</v>
      </c>
    </row>
    <row r="262" spans="1:10" s="2" customFormat="1" ht="22.5">
      <c r="A262" s="11"/>
      <c r="B262" s="12"/>
      <c r="C262" s="13" t="s">
        <v>582</v>
      </c>
      <c r="D262" s="14"/>
      <c r="E262" s="14" t="s">
        <v>17</v>
      </c>
      <c r="F262" s="15" t="s">
        <v>574</v>
      </c>
      <c r="G262" s="15" t="s">
        <v>427</v>
      </c>
      <c r="H262" s="24">
        <v>49</v>
      </c>
      <c r="I262" s="28">
        <v>8.3000000000000007</v>
      </c>
      <c r="J262" s="28">
        <f t="shared" si="7"/>
        <v>406.70000000000005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0" ht="24.95" customHeight="1">
      <c r="A265" s="45" t="s">
        <v>77</v>
      </c>
      <c r="B265" s="10"/>
      <c r="C265" s="9" t="s">
        <v>481</v>
      </c>
      <c r="D265" s="10"/>
      <c r="E265" s="10"/>
      <c r="F265" s="10"/>
      <c r="G265" s="10"/>
      <c r="H265" s="23">
        <v>0</v>
      </c>
      <c r="I265" s="28"/>
      <c r="J265" s="39">
        <f>SUM(J266:J268)</f>
        <v>514.65</v>
      </c>
    </row>
    <row r="266" spans="1:10">
      <c r="A266" s="11"/>
      <c r="B266" s="16"/>
      <c r="C266" s="17" t="s">
        <v>583</v>
      </c>
      <c r="D266" s="17"/>
      <c r="E266" s="17" t="s">
        <v>17</v>
      </c>
      <c r="F266" s="16" t="s">
        <v>574</v>
      </c>
      <c r="G266" s="16" t="s">
        <v>19</v>
      </c>
      <c r="H266" s="23">
        <v>47</v>
      </c>
      <c r="I266" s="28">
        <v>10.95</v>
      </c>
      <c r="J266" s="28">
        <f t="shared" si="7"/>
        <v>514.65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/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400.55</v>
      </c>
    </row>
    <row r="304" spans="1:10" s="2" customFormat="1">
      <c r="A304" s="11"/>
      <c r="B304" s="12"/>
      <c r="C304" s="13" t="s">
        <v>584</v>
      </c>
      <c r="D304" s="14" t="s">
        <v>585</v>
      </c>
      <c r="E304" s="14" t="s">
        <v>17</v>
      </c>
      <c r="F304" s="15" t="s">
        <v>586</v>
      </c>
      <c r="G304" s="15" t="s">
        <v>33</v>
      </c>
      <c r="H304" s="24">
        <v>20</v>
      </c>
      <c r="I304" s="28">
        <v>11.43</v>
      </c>
      <c r="J304" s="28">
        <f t="shared" si="8"/>
        <v>228.6</v>
      </c>
    </row>
    <row r="305" spans="1:10" s="2" customFormat="1">
      <c r="A305" s="11"/>
      <c r="B305" s="12"/>
      <c r="C305" s="13" t="s">
        <v>587</v>
      </c>
      <c r="D305" s="14" t="s">
        <v>529</v>
      </c>
      <c r="E305" s="14" t="s">
        <v>17</v>
      </c>
      <c r="F305" s="15" t="s">
        <v>588</v>
      </c>
      <c r="G305" s="15" t="s">
        <v>19</v>
      </c>
      <c r="H305" s="24">
        <v>19</v>
      </c>
      <c r="I305" s="28">
        <v>10</v>
      </c>
      <c r="J305" s="28"/>
    </row>
    <row r="306" spans="1:10" s="2" customFormat="1" ht="22.5">
      <c r="A306" s="11"/>
      <c r="B306" s="12"/>
      <c r="C306" s="13" t="s">
        <v>589</v>
      </c>
      <c r="D306" s="14" t="s">
        <v>590</v>
      </c>
      <c r="E306" s="14" t="s">
        <v>17</v>
      </c>
      <c r="F306" s="15" t="s">
        <v>591</v>
      </c>
      <c r="G306" s="15" t="s">
        <v>371</v>
      </c>
      <c r="H306" s="24">
        <v>19</v>
      </c>
      <c r="I306" s="28">
        <v>9.0500000000000007</v>
      </c>
      <c r="J306" s="28">
        <f t="shared" si="8"/>
        <v>171.95000000000002</v>
      </c>
    </row>
    <row r="307" spans="1:10" ht="24.95" customHeight="1">
      <c r="A307" s="45">
        <v>2</v>
      </c>
      <c r="B307" s="10"/>
      <c r="C307" s="103"/>
      <c r="D307" s="104"/>
      <c r="E307" s="111"/>
      <c r="F307" s="104"/>
      <c r="G307" s="104"/>
      <c r="H307" s="23"/>
      <c r="I307" s="28"/>
      <c r="J307" s="39">
        <f>SUM(J308:J310)</f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>
        <f t="shared" si="8"/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0</v>
      </c>
    </row>
    <row r="312" spans="1:10">
      <c r="A312" s="11"/>
      <c r="B312" s="16"/>
      <c r="C312" s="17"/>
      <c r="D312" s="17"/>
      <c r="E312" s="17"/>
      <c r="F312" s="16"/>
      <c r="G312" s="16"/>
      <c r="H312" s="23"/>
      <c r="I312" s="28"/>
      <c r="J312" s="28">
        <f t="shared" si="8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14.29</v>
      </c>
    </row>
    <row r="316" spans="1:10">
      <c r="A316" s="11"/>
      <c r="B316" s="16"/>
      <c r="C316" s="17" t="s">
        <v>587</v>
      </c>
      <c r="D316" s="17" t="s">
        <v>592</v>
      </c>
      <c r="E316" s="17" t="s">
        <v>17</v>
      </c>
      <c r="F316" s="16" t="s">
        <v>588</v>
      </c>
      <c r="G316" s="16" t="s">
        <v>19</v>
      </c>
      <c r="H316" s="23">
        <v>1</v>
      </c>
      <c r="I316" s="28">
        <v>14.29</v>
      </c>
      <c r="J316" s="28">
        <f t="shared" si="8"/>
        <v>14.29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786.47</v>
      </c>
    </row>
    <row r="320" spans="1:10" s="2" customFormat="1">
      <c r="A320" s="11"/>
      <c r="B320" s="12"/>
      <c r="C320" s="13" t="s">
        <v>593</v>
      </c>
      <c r="D320" s="14" t="s">
        <v>573</v>
      </c>
      <c r="E320" s="14" t="s">
        <v>17</v>
      </c>
      <c r="F320" s="15" t="s">
        <v>594</v>
      </c>
      <c r="G320" s="15" t="s">
        <v>33</v>
      </c>
      <c r="H320" s="24">
        <v>59</v>
      </c>
      <c r="I320" s="28">
        <v>13.33</v>
      </c>
      <c r="J320" s="28">
        <f t="shared" si="8"/>
        <v>786.47</v>
      </c>
    </row>
    <row r="321" spans="1:10" s="2" customFormat="1">
      <c r="A321" s="11"/>
      <c r="B321" s="12"/>
      <c r="C321" s="13"/>
      <c r="D321" s="14"/>
      <c r="E321" s="14"/>
      <c r="F321" s="15"/>
      <c r="G321" s="15"/>
      <c r="H321" s="24"/>
      <c r="I321" s="28"/>
      <c r="J321" s="28">
        <f t="shared" si="8"/>
        <v>0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10"/>
      <c r="G323" s="10"/>
      <c r="H323" s="23">
        <v>0</v>
      </c>
      <c r="I323" s="28"/>
      <c r="J323" s="39">
        <f>SUM(J324:J326)</f>
        <v>0</v>
      </c>
    </row>
    <row r="324" spans="1:10">
      <c r="A324" s="11"/>
      <c r="B324" s="16"/>
      <c r="C324" s="17"/>
      <c r="D324" s="17"/>
      <c r="E324" s="17"/>
      <c r="F324" s="16"/>
      <c r="G324" s="16"/>
      <c r="H324" s="23"/>
      <c r="I324" s="28"/>
      <c r="J324" s="28">
        <f t="shared" si="8"/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247.60000000000002</v>
      </c>
    </row>
    <row r="328" spans="1:10">
      <c r="A328" s="11"/>
      <c r="B328" s="16"/>
      <c r="C328" s="17" t="s">
        <v>595</v>
      </c>
      <c r="D328" s="17"/>
      <c r="E328" s="17" t="s">
        <v>17</v>
      </c>
      <c r="F328" s="16" t="s">
        <v>594</v>
      </c>
      <c r="G328" s="16" t="s">
        <v>33</v>
      </c>
      <c r="H328" s="23">
        <v>20</v>
      </c>
      <c r="I328" s="28">
        <v>12.38</v>
      </c>
      <c r="J328" s="28">
        <f t="shared" si="8"/>
        <v>247.60000000000002</v>
      </c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0</v>
      </c>
    </row>
    <row r="332" spans="1:10">
      <c r="A332" s="11"/>
      <c r="B332" s="16"/>
      <c r="C332" s="17"/>
      <c r="D332" s="17"/>
      <c r="E332" s="17"/>
      <c r="F332" s="16"/>
      <c r="G332" s="16"/>
      <c r="H332" s="23"/>
      <c r="I332" s="28"/>
      <c r="J332" s="28">
        <f t="shared" si="8"/>
        <v>0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28"/>
      <c r="J333" s="28">
        <f t="shared" si="8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338.6</v>
      </c>
    </row>
    <row r="356" spans="1:10" s="2" customFormat="1">
      <c r="A356" s="11"/>
      <c r="B356" s="12"/>
      <c r="C356" s="13" t="s">
        <v>596</v>
      </c>
      <c r="D356" s="14" t="s">
        <v>597</v>
      </c>
      <c r="E356" s="14" t="s">
        <v>17</v>
      </c>
      <c r="F356" s="15" t="s">
        <v>586</v>
      </c>
      <c r="G356" s="15" t="s">
        <v>33</v>
      </c>
      <c r="H356" s="24">
        <v>20</v>
      </c>
      <c r="I356" s="28">
        <v>11.43</v>
      </c>
      <c r="J356" s="28">
        <f t="shared" si="8"/>
        <v>228.6</v>
      </c>
    </row>
    <row r="357" spans="1:10" s="2" customFormat="1">
      <c r="A357" s="11"/>
      <c r="B357" s="12"/>
      <c r="C357" s="13" t="s">
        <v>598</v>
      </c>
      <c r="D357" s="14" t="s">
        <v>562</v>
      </c>
      <c r="E357" s="14" t="s">
        <v>17</v>
      </c>
      <c r="F357" s="15" t="s">
        <v>588</v>
      </c>
      <c r="G357" s="15" t="s">
        <v>19</v>
      </c>
      <c r="H357" s="24">
        <v>11</v>
      </c>
      <c r="I357" s="28">
        <v>10</v>
      </c>
      <c r="J357" s="28">
        <f t="shared" si="8"/>
        <v>110</v>
      </c>
    </row>
    <row r="358" spans="1:10" s="2" customFormat="1">
      <c r="A358" s="11"/>
      <c r="B358" s="12"/>
      <c r="C358" s="13" t="s">
        <v>599</v>
      </c>
      <c r="D358" s="14" t="s">
        <v>600</v>
      </c>
      <c r="E358" s="14" t="s">
        <v>17</v>
      </c>
      <c r="F358" s="15" t="s">
        <v>591</v>
      </c>
      <c r="G358" s="15" t="s">
        <v>371</v>
      </c>
      <c r="H358" s="24">
        <v>19</v>
      </c>
      <c r="I358" s="28"/>
      <c r="J358" s="28">
        <f t="shared" ref="J358:J386" si="9">H358*I358</f>
        <v>0</v>
      </c>
    </row>
    <row r="359" spans="1:10" ht="24.95" customHeight="1">
      <c r="A359" s="45">
        <v>15</v>
      </c>
      <c r="B359" s="10"/>
      <c r="C359" s="9"/>
      <c r="D359" s="10"/>
      <c r="E359" s="10"/>
      <c r="F359" s="10"/>
      <c r="G359" s="10"/>
      <c r="H359" s="23"/>
      <c r="I359" s="28"/>
      <c r="J359" s="39">
        <f>SUM(J360:J362)</f>
        <v>14.29</v>
      </c>
    </row>
    <row r="360" spans="1:10">
      <c r="A360" s="11"/>
      <c r="B360" s="16"/>
      <c r="C360" s="17" t="s">
        <v>601</v>
      </c>
      <c r="D360" s="17" t="s">
        <v>562</v>
      </c>
      <c r="E360" s="17" t="s">
        <v>17</v>
      </c>
      <c r="F360" s="16" t="s">
        <v>588</v>
      </c>
      <c r="G360" s="16" t="s">
        <v>19</v>
      </c>
      <c r="H360" s="23">
        <v>1</v>
      </c>
      <c r="I360" s="28">
        <v>14.29</v>
      </c>
      <c r="J360" s="28">
        <f t="shared" si="9"/>
        <v>14.29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28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733.07</v>
      </c>
    </row>
    <row r="364" spans="1:10" s="2" customFormat="1" ht="22.5">
      <c r="A364" s="11"/>
      <c r="B364" s="12"/>
      <c r="C364" s="13" t="s">
        <v>602</v>
      </c>
      <c r="D364" s="14" t="s">
        <v>603</v>
      </c>
      <c r="E364" s="14" t="s">
        <v>118</v>
      </c>
      <c r="F364" s="15" t="s">
        <v>586</v>
      </c>
      <c r="G364" s="15" t="s">
        <v>33</v>
      </c>
      <c r="H364" s="24">
        <v>20</v>
      </c>
      <c r="I364" s="28">
        <v>18.100000000000001</v>
      </c>
      <c r="J364" s="28">
        <f t="shared" si="9"/>
        <v>362</v>
      </c>
    </row>
    <row r="365" spans="1:10" s="2" customFormat="1" ht="22.5">
      <c r="A365" s="11"/>
      <c r="B365" s="12"/>
      <c r="C365" s="13" t="s">
        <v>604</v>
      </c>
      <c r="D365" s="14" t="s">
        <v>605</v>
      </c>
      <c r="E365" s="14" t="s">
        <v>17</v>
      </c>
      <c r="F365" s="15" t="s">
        <v>588</v>
      </c>
      <c r="G365" s="15" t="s">
        <v>19</v>
      </c>
      <c r="H365" s="24">
        <v>19</v>
      </c>
      <c r="I365" s="28">
        <v>10.48</v>
      </c>
      <c r="J365" s="28">
        <f t="shared" si="9"/>
        <v>199.12</v>
      </c>
    </row>
    <row r="366" spans="1:10" s="2" customFormat="1">
      <c r="A366" s="11"/>
      <c r="B366" s="12"/>
      <c r="C366" s="13" t="s">
        <v>606</v>
      </c>
      <c r="D366" s="14" t="s">
        <v>607</v>
      </c>
      <c r="E366" s="14" t="s">
        <v>17</v>
      </c>
      <c r="F366" s="15" t="s">
        <v>591</v>
      </c>
      <c r="G366" s="15" t="s">
        <v>371</v>
      </c>
      <c r="H366" s="24">
        <v>19</v>
      </c>
      <c r="I366" s="28">
        <v>9.0500000000000007</v>
      </c>
      <c r="J366" s="28">
        <f t="shared" si="9"/>
        <v>171.95000000000002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SUM(J370)</f>
        <v>0</v>
      </c>
    </row>
    <row r="368" spans="1:10" ht="10.15" customHeight="1">
      <c r="A368" s="9"/>
      <c r="B368" s="10"/>
      <c r="C368" s="110" t="s">
        <v>608</v>
      </c>
      <c r="D368" s="111" t="s">
        <v>609</v>
      </c>
      <c r="E368" s="111" t="s">
        <v>17</v>
      </c>
      <c r="F368" s="104" t="s">
        <v>588</v>
      </c>
      <c r="G368" s="111" t="s">
        <v>19</v>
      </c>
      <c r="H368" s="23">
        <v>1</v>
      </c>
      <c r="I368" s="28">
        <v>15.71</v>
      </c>
      <c r="J368" s="39"/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10"/>
      <c r="G371" s="10"/>
      <c r="H371" s="23">
        <v>0</v>
      </c>
      <c r="I371" s="28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28"/>
      <c r="J374" s="28">
        <f t="shared" si="9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10"/>
      <c r="G375" s="10"/>
      <c r="H375" s="23">
        <v>0</v>
      </c>
      <c r="I375" s="28"/>
      <c r="J375" s="39">
        <f>SUM(J378)</f>
        <v>235.22000000000003</v>
      </c>
    </row>
    <row r="376" spans="1:10" ht="10.9" customHeight="1">
      <c r="A376" s="9"/>
      <c r="B376" s="10"/>
      <c r="C376" s="103" t="s">
        <v>610</v>
      </c>
      <c r="D376" s="10"/>
      <c r="E376" s="104" t="s">
        <v>63</v>
      </c>
      <c r="F376" s="104" t="s">
        <v>586</v>
      </c>
      <c r="G376" s="111" t="s">
        <v>33</v>
      </c>
      <c r="H376" s="23">
        <v>20</v>
      </c>
      <c r="I376" s="28">
        <v>12.38</v>
      </c>
      <c r="J376" s="39"/>
    </row>
    <row r="377" spans="1:10" ht="10.9" customHeight="1">
      <c r="A377" s="9"/>
      <c r="B377" s="10"/>
      <c r="C377" s="110" t="s">
        <v>610</v>
      </c>
      <c r="D377" s="10"/>
      <c r="E377" s="111" t="s">
        <v>63</v>
      </c>
      <c r="F377" s="111" t="s">
        <v>588</v>
      </c>
      <c r="G377" s="111" t="s">
        <v>19</v>
      </c>
      <c r="H377" s="23">
        <v>20</v>
      </c>
      <c r="I377" s="28">
        <v>12.38</v>
      </c>
      <c r="J377" s="39"/>
    </row>
    <row r="378" spans="1:10" s="2" customFormat="1">
      <c r="A378" s="11"/>
      <c r="B378" s="12"/>
      <c r="C378" s="13" t="s">
        <v>610</v>
      </c>
      <c r="D378" s="14"/>
      <c r="E378" s="14" t="s">
        <v>63</v>
      </c>
      <c r="F378" s="15" t="s">
        <v>591</v>
      </c>
      <c r="G378" s="15" t="s">
        <v>371</v>
      </c>
      <c r="H378" s="24">
        <v>19</v>
      </c>
      <c r="I378" s="28">
        <v>12.38</v>
      </c>
      <c r="J378" s="28">
        <f t="shared" si="9"/>
        <v>235.22000000000003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373.50000000000006</v>
      </c>
    </row>
    <row r="380" spans="1:10" s="2" customFormat="1" ht="22.5">
      <c r="A380" s="11"/>
      <c r="B380" s="12"/>
      <c r="C380" s="13" t="s">
        <v>611</v>
      </c>
      <c r="D380" s="14"/>
      <c r="E380" s="14" t="s">
        <v>17</v>
      </c>
      <c r="F380" s="15" t="s">
        <v>594</v>
      </c>
      <c r="G380" s="15" t="s">
        <v>427</v>
      </c>
      <c r="H380" s="24">
        <v>45</v>
      </c>
      <c r="I380" s="28">
        <v>8.3000000000000007</v>
      </c>
      <c r="J380" s="28">
        <f t="shared" si="9"/>
        <v>373.50000000000006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9"/>
        <v>0</v>
      </c>
    </row>
    <row r="383" spans="1:10" ht="24.95" customHeight="1">
      <c r="A383" s="45" t="s">
        <v>83</v>
      </c>
      <c r="B383" s="10"/>
      <c r="C383" s="9" t="s">
        <v>481</v>
      </c>
      <c r="D383" s="10"/>
      <c r="E383" s="10"/>
      <c r="F383" s="10"/>
      <c r="G383" s="10"/>
      <c r="H383" s="23">
        <v>0</v>
      </c>
      <c r="I383" s="28"/>
      <c r="J383" s="39">
        <f>SUM(J384:J386)</f>
        <v>580.34999999999991</v>
      </c>
    </row>
    <row r="384" spans="1:10">
      <c r="A384" s="11"/>
      <c r="B384" s="16"/>
      <c r="C384" s="17" t="s">
        <v>612</v>
      </c>
      <c r="D384" s="17"/>
      <c r="E384" s="17" t="s">
        <v>17</v>
      </c>
      <c r="F384" s="16" t="s">
        <v>594</v>
      </c>
      <c r="G384" s="16" t="s">
        <v>19</v>
      </c>
      <c r="H384" s="23">
        <v>53</v>
      </c>
      <c r="I384" s="28">
        <v>10.95</v>
      </c>
      <c r="J384" s="28">
        <f t="shared" si="9"/>
        <v>580.34999999999991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/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 t="s">
        <v>613</v>
      </c>
      <c r="D422" s="14" t="s">
        <v>614</v>
      </c>
      <c r="E422" s="14" t="s">
        <v>615</v>
      </c>
      <c r="F422" s="15" t="s">
        <v>223</v>
      </c>
      <c r="G422" s="15" t="s">
        <v>19</v>
      </c>
      <c r="H422" s="24">
        <v>60</v>
      </c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0</v>
      </c>
    </row>
    <row r="426" spans="1:10" s="2" customFormat="1">
      <c r="A426" s="11"/>
      <c r="B426" s="12"/>
      <c r="C426" s="13"/>
      <c r="D426" s="14"/>
      <c r="E426" s="14"/>
      <c r="F426" s="15"/>
      <c r="G426" s="15"/>
      <c r="H426" s="24"/>
      <c r="I426" s="28"/>
      <c r="J426" s="28">
        <f t="shared" ref="J426:J488" si="11">H426*I426</f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1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0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28"/>
      <c r="J430" s="28">
        <f t="shared" si="11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 t="s">
        <v>616</v>
      </c>
      <c r="D434" s="17" t="s">
        <v>617</v>
      </c>
      <c r="E434" s="17" t="s">
        <v>17</v>
      </c>
      <c r="F434" s="16">
        <v>5</v>
      </c>
      <c r="G434" s="16" t="s">
        <v>19</v>
      </c>
      <c r="H434" s="23">
        <v>2</v>
      </c>
      <c r="I434" s="28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>
        <v>0</v>
      </c>
      <c r="I437" s="28"/>
      <c r="J437" s="39">
        <f>SUM(J438:J440)</f>
        <v>0</v>
      </c>
    </row>
    <row r="438" spans="1:10" s="2" customFormat="1">
      <c r="A438" s="11"/>
      <c r="B438" s="12"/>
      <c r="C438" s="13" t="s">
        <v>618</v>
      </c>
      <c r="D438" s="14" t="s">
        <v>619</v>
      </c>
      <c r="E438" s="14" t="s">
        <v>17</v>
      </c>
      <c r="F438" s="15" t="s">
        <v>223</v>
      </c>
      <c r="G438" s="15" t="s">
        <v>620</v>
      </c>
      <c r="H438" s="24">
        <v>59</v>
      </c>
      <c r="I438" s="28"/>
      <c r="J438" s="28">
        <f t="shared" si="11"/>
        <v>0</v>
      </c>
    </row>
    <row r="439" spans="1:10" s="2" customFormat="1">
      <c r="A439" s="11"/>
      <c r="B439" s="12"/>
      <c r="C439" s="13"/>
      <c r="D439" s="14"/>
      <c r="E439" s="14"/>
      <c r="F439" s="15"/>
      <c r="G439" s="15"/>
      <c r="H439" s="24"/>
      <c r="I439" s="28"/>
      <c r="J439" s="28">
        <f t="shared" si="11"/>
        <v>0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1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10"/>
      <c r="G441" s="10"/>
      <c r="H441" s="23">
        <v>0</v>
      </c>
      <c r="I441" s="28"/>
      <c r="J441" s="39">
        <f>SUM(J442:J444)</f>
        <v>0</v>
      </c>
    </row>
    <row r="442" spans="1:10">
      <c r="A442" s="11"/>
      <c r="B442" s="16"/>
      <c r="C442" s="17"/>
      <c r="D442" s="17"/>
      <c r="E442" s="17"/>
      <c r="F442" s="16"/>
      <c r="G442" s="16"/>
      <c r="H442" s="23"/>
      <c r="I442" s="28"/>
      <c r="J442" s="28">
        <f t="shared" si="11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1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1"/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0</v>
      </c>
    </row>
    <row r="450" spans="1:10" s="2" customFormat="1">
      <c r="A450" s="11"/>
      <c r="B450" s="12"/>
      <c r="C450" s="13"/>
      <c r="D450" s="14"/>
      <c r="E450" s="14"/>
      <c r="F450" s="15"/>
      <c r="G450" s="15"/>
      <c r="H450" s="24"/>
      <c r="I450" s="28"/>
      <c r="J450" s="28">
        <f t="shared" si="11"/>
        <v>0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28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>
        <f t="shared" si="11"/>
        <v>0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0</v>
      </c>
    </row>
    <row r="478" spans="1:10" s="2" customFormat="1" ht="22.5">
      <c r="A478" s="11"/>
      <c r="B478" s="12"/>
      <c r="C478" s="13" t="s">
        <v>621</v>
      </c>
      <c r="D478" s="14"/>
      <c r="E478" s="14" t="s">
        <v>622</v>
      </c>
      <c r="F478" s="15" t="s">
        <v>223</v>
      </c>
      <c r="G478" s="15" t="s">
        <v>620</v>
      </c>
      <c r="H478" s="24">
        <v>65</v>
      </c>
      <c r="I478" s="28"/>
      <c r="J478" s="28">
        <f t="shared" si="11"/>
        <v>0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28"/>
      <c r="J479" s="28">
        <f t="shared" si="11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0</v>
      </c>
    </row>
    <row r="482" spans="1:10">
      <c r="A482" s="11"/>
      <c r="B482" s="16"/>
      <c r="C482" s="17"/>
      <c r="D482" s="17"/>
      <c r="E482" s="17"/>
      <c r="F482" s="16"/>
      <c r="G482" s="16"/>
      <c r="H482" s="23"/>
      <c r="I482" s="28"/>
      <c r="J482" s="28">
        <f t="shared" si="11"/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>
        <f>SUM(J486:J488)</f>
        <v>0</v>
      </c>
    </row>
    <row r="486" spans="1:10" s="2" customFormat="1">
      <c r="A486" s="11"/>
      <c r="B486" s="12"/>
      <c r="C486" s="13" t="s">
        <v>623</v>
      </c>
      <c r="D486" s="14" t="s">
        <v>624</v>
      </c>
      <c r="E486" s="14" t="s">
        <v>17</v>
      </c>
      <c r="F486" s="15" t="s">
        <v>223</v>
      </c>
      <c r="G486" s="15" t="s">
        <v>19</v>
      </c>
      <c r="H486" s="24">
        <v>59</v>
      </c>
      <c r="I486" s="28"/>
      <c r="J486" s="28">
        <f t="shared" si="11"/>
        <v>0</v>
      </c>
    </row>
    <row r="487" spans="1:10" s="2" customFormat="1">
      <c r="A487" s="11"/>
      <c r="B487" s="12"/>
      <c r="C487" s="13"/>
      <c r="D487" s="14"/>
      <c r="E487" s="14"/>
      <c r="F487" s="15"/>
      <c r="G487" s="15"/>
      <c r="H487" s="24"/>
      <c r="I487" s="28"/>
      <c r="J487" s="28">
        <f t="shared" si="11"/>
        <v>0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28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10"/>
      <c r="G489" s="10"/>
      <c r="H489" s="23">
        <v>0</v>
      </c>
      <c r="I489" s="28"/>
      <c r="J489" s="39">
        <f>SUM(J490:J492)</f>
        <v>0</v>
      </c>
    </row>
    <row r="490" spans="1:10">
      <c r="A490" s="11"/>
      <c r="B490" s="16"/>
      <c r="C490" s="17" t="s">
        <v>623</v>
      </c>
      <c r="D490" s="17" t="s">
        <v>625</v>
      </c>
      <c r="E490" s="17" t="s">
        <v>17</v>
      </c>
      <c r="F490" s="16">
        <v>5</v>
      </c>
      <c r="G490" s="16" t="s">
        <v>19</v>
      </c>
      <c r="H490" s="23">
        <v>2</v>
      </c>
      <c r="I490" s="28"/>
      <c r="J490" s="28">
        <f t="shared" ref="J490:J520" si="12">H490*I490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>
        <f>SUM(J494:J496)</f>
        <v>0</v>
      </c>
    </row>
    <row r="494" spans="1:10" s="2" customFormat="1">
      <c r="A494" s="11"/>
      <c r="B494" s="12"/>
      <c r="C494" s="13" t="s">
        <v>626</v>
      </c>
      <c r="D494" s="14" t="s">
        <v>627</v>
      </c>
      <c r="E494" s="14" t="s">
        <v>17</v>
      </c>
      <c r="F494" s="15" t="s">
        <v>223</v>
      </c>
      <c r="G494" s="15" t="s">
        <v>371</v>
      </c>
      <c r="H494" s="24">
        <v>62</v>
      </c>
      <c r="I494" s="28"/>
      <c r="J494" s="28">
        <f t="shared" si="12"/>
        <v>0</v>
      </c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28"/>
      <c r="J495" s="28">
        <f t="shared" si="12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SUM(J500)</f>
        <v>0</v>
      </c>
    </row>
    <row r="498" spans="1:10" ht="10.15" customHeight="1">
      <c r="A498" s="45"/>
      <c r="B498" s="10"/>
      <c r="C498" s="9"/>
      <c r="D498" s="10"/>
      <c r="E498" s="10"/>
      <c r="F498" s="10"/>
      <c r="G498" s="10"/>
      <c r="H498" s="23"/>
      <c r="I498" s="28"/>
      <c r="J498" s="39"/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2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SUM(J508)</f>
        <v>0</v>
      </c>
    </row>
    <row r="506" spans="1:10" ht="10.9" customHeight="1">
      <c r="A506" s="45"/>
      <c r="B506" s="10"/>
      <c r="C506" s="499" t="s">
        <v>628</v>
      </c>
      <c r="D506" s="10"/>
      <c r="E506" s="98" t="s">
        <v>63</v>
      </c>
      <c r="F506" s="111">
        <v>5</v>
      </c>
      <c r="G506" s="111" t="s">
        <v>371</v>
      </c>
      <c r="H506" s="23">
        <v>59</v>
      </c>
      <c r="I506" s="28"/>
      <c r="J506" s="39"/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2"/>
        <v>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0</v>
      </c>
    </row>
    <row r="510" spans="1:10" s="2" customFormat="1">
      <c r="A510" s="11"/>
      <c r="B510" s="12"/>
      <c r="C510" s="13"/>
      <c r="D510" s="14"/>
      <c r="E510" s="14"/>
      <c r="F510" s="15"/>
      <c r="G510" s="15"/>
      <c r="H510" s="24"/>
      <c r="I510" s="28"/>
      <c r="J510" s="28">
        <f t="shared" si="12"/>
        <v>0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0</v>
      </c>
    </row>
    <row r="514" spans="1:10" s="2" customFormat="1">
      <c r="A514" s="11"/>
      <c r="B514" s="12"/>
      <c r="C514" s="13" t="s">
        <v>629</v>
      </c>
      <c r="D514" s="14"/>
      <c r="E514" s="14" t="s">
        <v>233</v>
      </c>
      <c r="F514" s="15" t="s">
        <v>223</v>
      </c>
      <c r="G514" s="15" t="s">
        <v>19</v>
      </c>
      <c r="H514" s="24">
        <v>61</v>
      </c>
      <c r="I514" s="28"/>
      <c r="J514" s="28">
        <f t="shared" si="12"/>
        <v>0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87</v>
      </c>
      <c r="D521" s="10"/>
      <c r="E521" s="10"/>
      <c r="F521" s="10"/>
      <c r="G521" s="10"/>
      <c r="H521" s="23">
        <v>0</v>
      </c>
      <c r="I521" s="28"/>
      <c r="J521" s="39">
        <f>SUM(J522:J524)</f>
        <v>0</v>
      </c>
    </row>
    <row r="522" spans="1:10" s="2" customFormat="1">
      <c r="A522" s="11"/>
      <c r="B522" s="12"/>
      <c r="C522" s="13" t="s">
        <v>630</v>
      </c>
      <c r="D522" s="14"/>
      <c r="E522" s="14" t="s">
        <v>17</v>
      </c>
      <c r="F522" s="15" t="s">
        <v>223</v>
      </c>
      <c r="G522" s="15" t="s">
        <v>620</v>
      </c>
      <c r="H522" s="24">
        <v>61</v>
      </c>
      <c r="I522" s="28"/>
      <c r="J522" s="28">
        <f t="shared" ref="J522:J556" si="13">H522*I522</f>
        <v>0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3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3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10"/>
      <c r="G525" s="10"/>
      <c r="H525" s="23">
        <v>0</v>
      </c>
      <c r="I525" s="28"/>
      <c r="J525" s="39">
        <f>SUM(J526:J528)</f>
        <v>0</v>
      </c>
    </row>
    <row r="526" spans="1:10" s="2" customFormat="1" ht="22.5">
      <c r="A526" s="11"/>
      <c r="B526" s="12"/>
      <c r="C526" s="13" t="s">
        <v>631</v>
      </c>
      <c r="D526" s="14" t="s">
        <v>632</v>
      </c>
      <c r="E526" s="14" t="s">
        <v>17</v>
      </c>
      <c r="F526" s="15" t="s">
        <v>223</v>
      </c>
      <c r="G526" s="15" t="s">
        <v>427</v>
      </c>
      <c r="H526" s="24">
        <v>47</v>
      </c>
      <c r="I526" s="28"/>
      <c r="J526" s="28">
        <f t="shared" si="13"/>
        <v>0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3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10"/>
      <c r="G529" s="10"/>
      <c r="H529" s="23">
        <v>0</v>
      </c>
      <c r="I529" s="28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28"/>
      <c r="J530" s="28">
        <f t="shared" si="13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3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3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28"/>
      <c r="J536" s="28">
        <f t="shared" si="13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28"/>
      <c r="J538" s="28">
        <f t="shared" si="13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28"/>
      <c r="J542" s="28">
        <f t="shared" si="13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3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3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28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3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10"/>
      <c r="G549" s="10"/>
      <c r="H549" s="23">
        <v>0</v>
      </c>
      <c r="I549" s="28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10"/>
      <c r="G550" s="10"/>
      <c r="H550" s="23"/>
      <c r="I550" s="28"/>
      <c r="J550" s="39"/>
    </row>
    <row r="551" spans="1:10" ht="10.9" customHeight="1">
      <c r="A551" s="45"/>
      <c r="B551" s="10"/>
      <c r="C551" s="9"/>
      <c r="D551" s="10"/>
      <c r="E551" s="10"/>
      <c r="F551" s="10"/>
      <c r="G551" s="10"/>
      <c r="H551" s="23"/>
      <c r="I551" s="28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28"/>
      <c r="J552" s="28">
        <f t="shared" si="13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10"/>
      <c r="G553" s="10"/>
      <c r="H553" s="23">
        <v>0</v>
      </c>
      <c r="I553" s="28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3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ref="J558:J578" si="14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4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4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10"/>
      <c r="G561" s="10"/>
      <c r="H561" s="23">
        <v>0</v>
      </c>
      <c r="I561" s="28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28"/>
      <c r="J564" s="28">
        <f t="shared" si="14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38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42"/>
      <c r="G566" s="42"/>
      <c r="H566" s="43"/>
      <c r="I566" s="44"/>
      <c r="J566" s="28"/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10"/>
      <c r="G567" s="10"/>
      <c r="H567" s="23">
        <v>0</v>
      </c>
      <c r="I567" s="28"/>
      <c r="J567" s="28">
        <f>SUM(J568:J570)</f>
        <v>0</v>
      </c>
    </row>
    <row r="568" spans="1:10" s="2" customFormat="1">
      <c r="A568" s="11"/>
      <c r="B568" s="12"/>
      <c r="C568" s="13" t="s">
        <v>633</v>
      </c>
      <c r="D568" s="14" t="s">
        <v>634</v>
      </c>
      <c r="E568" s="14" t="s">
        <v>17</v>
      </c>
      <c r="F568" s="15" t="s">
        <v>280</v>
      </c>
      <c r="G568" s="15" t="s">
        <v>19</v>
      </c>
      <c r="H568" s="24">
        <v>70</v>
      </c>
      <c r="I568" s="28"/>
      <c r="J568" s="28">
        <f t="shared" si="14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4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10"/>
      <c r="G571" s="10"/>
      <c r="H571" s="23">
        <v>0</v>
      </c>
      <c r="I571" s="28"/>
      <c r="J571" s="28">
        <f>SUM(J572:J574)</f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4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10"/>
      <c r="G575" s="10"/>
      <c r="H575" s="23">
        <v>0</v>
      </c>
      <c r="I575" s="28"/>
      <c r="J575" s="28">
        <f>SUM(J576:J578)</f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28"/>
      <c r="J580" s="28">
        <f t="shared" ref="J580:J622" si="15">H580*I580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si="15"/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5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10"/>
      <c r="G583" s="10"/>
      <c r="H583" s="23">
        <v>0</v>
      </c>
      <c r="I583" s="28"/>
      <c r="J583" s="28">
        <f>SUM(J584:J586)</f>
        <v>0</v>
      </c>
    </row>
    <row r="584" spans="1:10" s="2" customFormat="1">
      <c r="A584" s="11"/>
      <c r="B584" s="12"/>
      <c r="C584" s="13" t="s">
        <v>635</v>
      </c>
      <c r="D584" s="14" t="s">
        <v>636</v>
      </c>
      <c r="E584" s="14" t="s">
        <v>17</v>
      </c>
      <c r="F584" s="15" t="s">
        <v>280</v>
      </c>
      <c r="G584" s="15" t="s">
        <v>33</v>
      </c>
      <c r="H584" s="24">
        <v>72</v>
      </c>
      <c r="I584" s="28"/>
      <c r="J584" s="28">
        <f t="shared" si="15"/>
        <v>0</v>
      </c>
    </row>
    <row r="585" spans="1:10" s="2" customFormat="1">
      <c r="A585" s="11"/>
      <c r="B585" s="12"/>
      <c r="C585" s="13"/>
      <c r="D585" s="14"/>
      <c r="E585" s="14"/>
      <c r="F585" s="15"/>
      <c r="G585" s="15"/>
      <c r="H585" s="24"/>
      <c r="I585" s="28"/>
      <c r="J585" s="28">
        <f t="shared" si="15"/>
        <v>0</v>
      </c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28"/>
      <c r="J586" s="28">
        <f t="shared" si="15"/>
        <v>0</v>
      </c>
    </row>
    <row r="587" spans="1:10" ht="24.95" customHeight="1">
      <c r="A587" s="45" t="s">
        <v>41</v>
      </c>
      <c r="B587" s="10"/>
      <c r="C587" s="9" t="s">
        <v>256</v>
      </c>
      <c r="D587" s="10"/>
      <c r="E587" s="10"/>
      <c r="F587" s="10"/>
      <c r="G587" s="10"/>
      <c r="H587" s="23">
        <v>0</v>
      </c>
      <c r="I587" s="28"/>
      <c r="J587" s="28">
        <f>SUM(J588:J590)</f>
        <v>0</v>
      </c>
    </row>
    <row r="588" spans="1:10">
      <c r="A588" s="11"/>
      <c r="B588" s="16"/>
      <c r="C588" s="17"/>
      <c r="D588" s="17"/>
      <c r="E588" s="17"/>
      <c r="F588" s="16"/>
      <c r="G588" s="16"/>
      <c r="H588" s="23"/>
      <c r="I588" s="28"/>
      <c r="J588" s="28">
        <f t="shared" si="15"/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5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5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10"/>
      <c r="G595" s="10"/>
      <c r="H595" s="23">
        <v>0</v>
      </c>
      <c r="I595" s="28"/>
      <c r="J595" s="28">
        <f>SUM(J596:J598)</f>
        <v>0</v>
      </c>
    </row>
    <row r="596" spans="1:10" s="2" customFormat="1">
      <c r="A596" s="11"/>
      <c r="B596" s="12"/>
      <c r="C596" s="13" t="s">
        <v>637</v>
      </c>
      <c r="D596" s="14" t="s">
        <v>638</v>
      </c>
      <c r="E596" s="14" t="s">
        <v>17</v>
      </c>
      <c r="F596" s="15" t="s">
        <v>280</v>
      </c>
      <c r="G596" s="15" t="s">
        <v>33</v>
      </c>
      <c r="H596" s="24">
        <v>6</v>
      </c>
      <c r="I596" s="28"/>
      <c r="J596" s="28">
        <f t="shared" si="15"/>
        <v>0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28"/>
      <c r="J597" s="28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5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10"/>
      <c r="G599" s="10"/>
      <c r="H599" s="23">
        <v>0</v>
      </c>
      <c r="I599" s="28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28"/>
      <c r="J600" s="28">
        <f t="shared" si="15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5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5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28"/>
      <c r="J612" s="28">
        <f t="shared" si="15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5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10"/>
      <c r="G615" s="10"/>
      <c r="H615" s="23">
        <v>0</v>
      </c>
      <c r="I615" s="28"/>
      <c r="J615" s="28">
        <f>SUM(J616:J618)</f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5"/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10"/>
      <c r="G619" s="10"/>
      <c r="H619" s="23">
        <v>0</v>
      </c>
      <c r="I619" s="28"/>
      <c r="J619" s="28">
        <f>SUM(J620:J622)</f>
        <v>0</v>
      </c>
    </row>
    <row r="620" spans="1:10">
      <c r="A620" s="11"/>
      <c r="B620" s="16"/>
      <c r="C620" s="17"/>
      <c r="D620" s="17"/>
      <c r="E620" s="17"/>
      <c r="F620" s="16"/>
      <c r="G620" s="16"/>
      <c r="H620" s="23"/>
      <c r="I620" s="28"/>
      <c r="J620" s="28">
        <f t="shared" si="15"/>
        <v>0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28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>
        <f t="shared" si="15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10"/>
      <c r="G623" s="10"/>
      <c r="H623" s="23">
        <v>0</v>
      </c>
      <c r="I623" s="28"/>
      <c r="J623" s="28">
        <f>SUM(J624:J626)</f>
        <v>0</v>
      </c>
    </row>
    <row r="624" spans="1:10" s="2" customFormat="1" ht="22.5">
      <c r="A624" s="11"/>
      <c r="B624" s="12"/>
      <c r="C624" s="13" t="s">
        <v>639</v>
      </c>
      <c r="D624" s="14" t="s">
        <v>640</v>
      </c>
      <c r="E624" s="14" t="s">
        <v>17</v>
      </c>
      <c r="F624" s="15" t="s">
        <v>280</v>
      </c>
      <c r="G624" s="15" t="s">
        <v>19</v>
      </c>
      <c r="H624" s="24">
        <v>67</v>
      </c>
      <c r="I624" s="28"/>
      <c r="J624" s="28">
        <f t="shared" ref="J624:J666" si="16">H624*I624</f>
        <v>0</v>
      </c>
    </row>
    <row r="625" spans="1:10" s="2" customFormat="1">
      <c r="A625" s="11"/>
      <c r="B625" s="12"/>
      <c r="C625" s="13"/>
      <c r="D625" s="14"/>
      <c r="E625" s="14"/>
      <c r="F625" s="15"/>
      <c r="G625" s="15"/>
      <c r="H625" s="24"/>
      <c r="I625" s="28"/>
      <c r="J625" s="28">
        <f t="shared" si="16"/>
        <v>0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si="16"/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10"/>
      <c r="G627" s="10"/>
      <c r="H627" s="23">
        <v>0</v>
      </c>
      <c r="I627" s="28"/>
      <c r="J627" s="28">
        <f>SUM(J628:J630)</f>
        <v>0</v>
      </c>
    </row>
    <row r="628" spans="1:10">
      <c r="A628" s="11"/>
      <c r="B628" s="16"/>
      <c r="C628" s="17"/>
      <c r="D628" s="17"/>
      <c r="E628" s="17"/>
      <c r="F628" s="16"/>
      <c r="G628" s="16"/>
      <c r="H628" s="23"/>
      <c r="I628" s="28"/>
      <c r="J628" s="28">
        <f t="shared" si="16"/>
        <v>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6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10"/>
      <c r="G631" s="10"/>
      <c r="H631" s="23">
        <v>0</v>
      </c>
      <c r="I631" s="28"/>
      <c r="J631" s="28">
        <f>SUM(J632:J634)</f>
        <v>0</v>
      </c>
    </row>
    <row r="632" spans="1:10" s="2" customFormat="1">
      <c r="A632" s="11"/>
      <c r="B632" s="12"/>
      <c r="C632" s="13" t="s">
        <v>641</v>
      </c>
      <c r="D632" s="14" t="s">
        <v>642</v>
      </c>
      <c r="E632" s="14" t="s">
        <v>17</v>
      </c>
      <c r="F632" s="15" t="s">
        <v>280</v>
      </c>
      <c r="G632" s="15" t="s">
        <v>19</v>
      </c>
      <c r="H632" s="24">
        <v>71</v>
      </c>
      <c r="I632" s="28"/>
      <c r="J632" s="28">
        <f t="shared" si="16"/>
        <v>0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6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10"/>
      <c r="G635" s="10"/>
      <c r="H635" s="23">
        <v>0</v>
      </c>
      <c r="I635" s="28"/>
      <c r="J635" s="28">
        <f>SUM(J636:J638)</f>
        <v>0</v>
      </c>
    </row>
    <row r="636" spans="1:10">
      <c r="A636" s="11"/>
      <c r="B636" s="16"/>
      <c r="C636" s="17"/>
      <c r="D636" s="17"/>
      <c r="E636" s="17"/>
      <c r="F636" s="16"/>
      <c r="G636" s="16"/>
      <c r="H636" s="23"/>
      <c r="I636" s="28"/>
      <c r="J636" s="28">
        <f t="shared" si="16"/>
        <v>0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28"/>
      <c r="J637" s="28"/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>
        <f t="shared" si="16"/>
        <v>0</v>
      </c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10"/>
      <c r="G639" s="10"/>
      <c r="H639" s="23">
        <v>0</v>
      </c>
      <c r="I639" s="28"/>
      <c r="J639" s="28">
        <f>SUM(J640:J642)</f>
        <v>0</v>
      </c>
    </row>
    <row r="640" spans="1:10" s="2" customFormat="1">
      <c r="A640" s="11"/>
      <c r="B640" s="12"/>
      <c r="C640" s="13" t="s">
        <v>643</v>
      </c>
      <c r="D640" s="14" t="s">
        <v>644</v>
      </c>
      <c r="E640" s="14" t="s">
        <v>17</v>
      </c>
      <c r="F640" s="15" t="s">
        <v>280</v>
      </c>
      <c r="G640" s="15" t="s">
        <v>19</v>
      </c>
      <c r="H640" s="24">
        <v>67</v>
      </c>
      <c r="I640" s="28"/>
      <c r="J640" s="28">
        <f t="shared" si="16"/>
        <v>0</v>
      </c>
    </row>
    <row r="641" spans="1:10" s="2" customFormat="1">
      <c r="A641" s="11"/>
      <c r="B641" s="12"/>
      <c r="C641" s="13"/>
      <c r="D641" s="14"/>
      <c r="E641" s="14"/>
      <c r="F641" s="15"/>
      <c r="G641" s="15"/>
      <c r="H641" s="24"/>
      <c r="I641" s="28"/>
      <c r="J641" s="28">
        <f t="shared" si="16"/>
        <v>0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28"/>
      <c r="J642" s="28">
        <f t="shared" si="16"/>
        <v>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10"/>
      <c r="G643" s="10"/>
      <c r="H643" s="23">
        <v>0</v>
      </c>
      <c r="I643" s="28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10"/>
      <c r="G644" s="10"/>
      <c r="H644" s="23"/>
      <c r="I644" s="28"/>
      <c r="J644" s="28"/>
    </row>
    <row r="645" spans="1:10" ht="10.15" customHeight="1">
      <c r="A645" s="45"/>
      <c r="B645" s="10"/>
      <c r="C645" s="9"/>
      <c r="D645" s="10"/>
      <c r="E645" s="10"/>
      <c r="F645" s="10"/>
      <c r="G645" s="10"/>
      <c r="H645" s="23"/>
      <c r="I645" s="28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6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10"/>
      <c r="G647" s="10"/>
      <c r="H647" s="23">
        <v>0</v>
      </c>
      <c r="I647" s="28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28"/>
      <c r="J648" s="28">
        <f t="shared" si="16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6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10"/>
      <c r="G651" s="10"/>
      <c r="H651" s="23">
        <v>0</v>
      </c>
      <c r="I651" s="28"/>
      <c r="J651" s="28">
        <f>SUM(J652:J654)</f>
        <v>0</v>
      </c>
    </row>
    <row r="652" spans="1:10" s="2" customFormat="1">
      <c r="A652" s="11"/>
      <c r="B652" s="12"/>
      <c r="C652" s="13" t="s">
        <v>628</v>
      </c>
      <c r="D652" s="14"/>
      <c r="E652" s="14" t="s">
        <v>63</v>
      </c>
      <c r="F652" s="15" t="s">
        <v>280</v>
      </c>
      <c r="G652" s="15" t="s">
        <v>371</v>
      </c>
      <c r="H652" s="24">
        <v>72</v>
      </c>
      <c r="I652" s="28"/>
      <c r="J652" s="28">
        <f t="shared" si="16"/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10"/>
      <c r="G655" s="10"/>
      <c r="H655" s="23">
        <v>0</v>
      </c>
      <c r="I655" s="28"/>
      <c r="J655" s="28">
        <f>SUM(J656:J658)</f>
        <v>0</v>
      </c>
    </row>
    <row r="656" spans="1:10" s="2" customFormat="1" ht="22.5">
      <c r="A656" s="11"/>
      <c r="B656" s="12"/>
      <c r="C656" s="13" t="s">
        <v>645</v>
      </c>
      <c r="D656" s="14" t="s">
        <v>646</v>
      </c>
      <c r="E656" s="14" t="s">
        <v>233</v>
      </c>
      <c r="F656" s="15" t="s">
        <v>280</v>
      </c>
      <c r="G656" s="15" t="s">
        <v>19</v>
      </c>
      <c r="H656" s="24">
        <v>72</v>
      </c>
      <c r="I656" s="28"/>
      <c r="J656" s="28">
        <f t="shared" si="16"/>
        <v>0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6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10"/>
      <c r="G659" s="10"/>
      <c r="H659" s="23">
        <v>0</v>
      </c>
      <c r="I659" s="28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ht="24.95" customHeight="1">
      <c r="A663" s="45" t="s">
        <v>128</v>
      </c>
      <c r="B663" s="10"/>
      <c r="C663" s="9" t="s">
        <v>87</v>
      </c>
      <c r="D663" s="10"/>
      <c r="E663" s="10"/>
      <c r="F663" s="10"/>
      <c r="G663" s="10"/>
      <c r="H663" s="23">
        <v>0</v>
      </c>
      <c r="I663" s="28"/>
      <c r="J663" s="28">
        <f>SUM(J664:J666)</f>
        <v>0</v>
      </c>
    </row>
    <row r="664" spans="1:10" ht="22.5">
      <c r="A664" s="11"/>
      <c r="B664" s="16"/>
      <c r="C664" s="17" t="s">
        <v>647</v>
      </c>
      <c r="D664" s="17" t="s">
        <v>648</v>
      </c>
      <c r="E664" s="17" t="s">
        <v>17</v>
      </c>
      <c r="F664" s="16">
        <v>6</v>
      </c>
      <c r="G664" s="16" t="s">
        <v>19</v>
      </c>
      <c r="H664" s="23">
        <v>71</v>
      </c>
      <c r="I664" s="28"/>
      <c r="J664" s="28">
        <f t="shared" si="16"/>
        <v>0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6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6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10"/>
      <c r="G667" s="10"/>
      <c r="H667" s="23">
        <v>0</v>
      </c>
      <c r="I667" s="28"/>
      <c r="J667" s="28">
        <f>SUM(J668:J670)</f>
        <v>0</v>
      </c>
    </row>
    <row r="668" spans="1:10" s="2" customFormat="1" ht="22.5">
      <c r="A668" s="11"/>
      <c r="B668" s="12"/>
      <c r="C668" s="13" t="s">
        <v>649</v>
      </c>
      <c r="D668" s="14" t="s">
        <v>632</v>
      </c>
      <c r="E668" s="14" t="s">
        <v>17</v>
      </c>
      <c r="F668" s="15" t="s">
        <v>280</v>
      </c>
      <c r="G668" s="15" t="s">
        <v>427</v>
      </c>
      <c r="H668" s="24">
        <v>63</v>
      </c>
      <c r="I668" s="28"/>
      <c r="J668" s="28">
        <f t="shared" ref="J668:J702" si="17">H668*I668</f>
        <v>0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si="17"/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10"/>
      <c r="G671" s="10"/>
      <c r="H671" s="23">
        <v>0</v>
      </c>
      <c r="I671" s="28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>
        <f t="shared" si="17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7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28"/>
      <c r="J676" s="28">
        <f t="shared" si="17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7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28"/>
      <c r="J680" s="28">
        <f t="shared" si="17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7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28"/>
      <c r="J684" s="28">
        <f t="shared" si="17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>
        <f t="shared" si="17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7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28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7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10"/>
      <c r="G691" s="10"/>
      <c r="H691" s="23">
        <v>0</v>
      </c>
      <c r="I691" s="28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10"/>
      <c r="G692" s="10"/>
      <c r="H692" s="23"/>
      <c r="I692" s="28"/>
      <c r="J692" s="28"/>
    </row>
    <row r="693" spans="1:10" ht="10.9" customHeight="1">
      <c r="A693" s="45"/>
      <c r="B693" s="10"/>
      <c r="C693" s="9"/>
      <c r="D693" s="10"/>
      <c r="E693" s="10"/>
      <c r="F693" s="10"/>
      <c r="G693" s="10"/>
      <c r="H693" s="23"/>
      <c r="I693" s="28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28"/>
      <c r="J694" s="28">
        <f t="shared" si="17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10"/>
      <c r="G695" s="10"/>
      <c r="H695" s="23">
        <v>0</v>
      </c>
      <c r="I695" s="28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28"/>
      <c r="J696" s="28">
        <f t="shared" si="17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28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7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7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7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28"/>
      <c r="J704" s="28">
        <f t="shared" ref="J704:J760" si="18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si="18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8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38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42"/>
      <c r="G708" s="42"/>
      <c r="H708" s="43"/>
      <c r="I708" s="44"/>
      <c r="J708" s="28"/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10"/>
      <c r="G709" s="10"/>
      <c r="H709" s="23">
        <v>0</v>
      </c>
      <c r="I709" s="28"/>
      <c r="J709" s="28">
        <f>SUM(J710:J712)</f>
        <v>0</v>
      </c>
    </row>
    <row r="710" spans="1:10" s="2" customFormat="1">
      <c r="A710" s="11"/>
      <c r="B710" s="12"/>
      <c r="C710" s="13" t="s">
        <v>650</v>
      </c>
      <c r="D710" s="14"/>
      <c r="E710" s="14" t="s">
        <v>17</v>
      </c>
      <c r="F710" s="15" t="s">
        <v>328</v>
      </c>
      <c r="G710" s="15" t="s">
        <v>19</v>
      </c>
      <c r="H710" s="24">
        <v>63</v>
      </c>
      <c r="I710" s="28"/>
      <c r="J710" s="28">
        <f t="shared" si="18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8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10"/>
      <c r="G713" s="10"/>
      <c r="H713" s="23">
        <v>0</v>
      </c>
      <c r="I713" s="28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10"/>
      <c r="G717" s="10"/>
      <c r="H717" s="23">
        <v>0</v>
      </c>
      <c r="I717" s="28"/>
      <c r="J717" s="28">
        <f>SUM(J718:J720)</f>
        <v>0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28"/>
      <c r="J718" s="28">
        <f t="shared" si="18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28"/>
      <c r="J722" s="28">
        <f t="shared" si="18"/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8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10"/>
      <c r="G725" s="10"/>
      <c r="H725" s="23">
        <v>0</v>
      </c>
      <c r="I725" s="28"/>
      <c r="J725" s="28">
        <f>SUM(J726:J728)</f>
        <v>0</v>
      </c>
    </row>
    <row r="726" spans="1:10" s="2" customFormat="1">
      <c r="A726" s="11"/>
      <c r="B726" s="12"/>
      <c r="C726" s="13" t="s">
        <v>651</v>
      </c>
      <c r="D726" s="14" t="s">
        <v>652</v>
      </c>
      <c r="E726" s="14" t="s">
        <v>17</v>
      </c>
      <c r="F726" s="15" t="s">
        <v>328</v>
      </c>
      <c r="G726" s="15" t="s">
        <v>33</v>
      </c>
      <c r="H726" s="24">
        <v>64</v>
      </c>
      <c r="I726" s="28"/>
      <c r="J726" s="28">
        <f t="shared" si="18"/>
        <v>0</v>
      </c>
    </row>
    <row r="727" spans="1:10" s="2" customFormat="1">
      <c r="A727" s="11"/>
      <c r="B727" s="12"/>
      <c r="C727" s="13"/>
      <c r="D727" s="14"/>
      <c r="E727" s="14"/>
      <c r="F727" s="15"/>
      <c r="G727" s="15"/>
      <c r="H727" s="24"/>
      <c r="I727" s="28"/>
      <c r="J727" s="28">
        <f t="shared" si="18"/>
        <v>0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8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10"/>
      <c r="G729" s="10"/>
      <c r="H729" s="23">
        <v>0</v>
      </c>
      <c r="I729" s="28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28"/>
      <c r="J730" s="28">
        <f t="shared" si="18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8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8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10"/>
      <c r="G737" s="10"/>
      <c r="H737" s="23">
        <v>0</v>
      </c>
      <c r="I737" s="28"/>
      <c r="J737" s="28">
        <f>SUM(J738:J740)</f>
        <v>0</v>
      </c>
    </row>
    <row r="738" spans="1:10" s="2" customFormat="1">
      <c r="A738" s="11"/>
      <c r="B738" s="12"/>
      <c r="C738" s="13"/>
      <c r="D738" s="14"/>
      <c r="E738" s="14"/>
      <c r="F738" s="15"/>
      <c r="G738" s="15"/>
      <c r="H738" s="24"/>
      <c r="I738" s="28"/>
      <c r="J738" s="28">
        <f t="shared" si="18"/>
        <v>0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28"/>
      <c r="J739" s="28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8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28"/>
      <c r="J742" s="28">
        <f t="shared" si="18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8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28"/>
      <c r="J746" s="28">
        <f t="shared" si="18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>
        <f t="shared" si="18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28"/>
      <c r="J750" s="28">
        <f t="shared" si="18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>
        <f t="shared" si="18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10"/>
      <c r="G753" s="10"/>
      <c r="H753" s="23">
        <v>0</v>
      </c>
      <c r="I753" s="28"/>
      <c r="J753" s="28">
        <f>SUM(J754:J756)</f>
        <v>0</v>
      </c>
    </row>
    <row r="754" spans="1:10" s="2" customFormat="1">
      <c r="A754" s="11"/>
      <c r="B754" s="12"/>
      <c r="C754" s="13"/>
      <c r="D754" s="14"/>
      <c r="E754" s="14"/>
      <c r="F754" s="15"/>
      <c r="G754" s="15"/>
      <c r="H754" s="24"/>
      <c r="I754" s="28"/>
      <c r="J754" s="28">
        <f t="shared" si="18"/>
        <v>0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28"/>
      <c r="J755" s="28">
        <f t="shared" si="18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8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28"/>
      <c r="J758" s="28">
        <f t="shared" si="18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>
        <f t="shared" si="18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10"/>
      <c r="G761" s="10"/>
      <c r="H761" s="23">
        <v>0</v>
      </c>
      <c r="I761" s="28"/>
      <c r="J761" s="28">
        <f>SUM(J762:J764)</f>
        <v>0</v>
      </c>
    </row>
    <row r="762" spans="1:10" s="2" customFormat="1" ht="22.5">
      <c r="A762" s="11"/>
      <c r="B762" s="12"/>
      <c r="C762" s="13" t="s">
        <v>653</v>
      </c>
      <c r="D762" s="14" t="s">
        <v>654</v>
      </c>
      <c r="E762" s="14" t="s">
        <v>17</v>
      </c>
      <c r="F762" s="15" t="s">
        <v>328</v>
      </c>
      <c r="G762" s="15" t="s">
        <v>19</v>
      </c>
      <c r="H762" s="24">
        <v>63</v>
      </c>
      <c r="I762" s="28"/>
      <c r="J762" s="28">
        <f t="shared" ref="J762:J812" si="19">H762*I762</f>
        <v>0</v>
      </c>
    </row>
    <row r="763" spans="1:10" s="2" customFormat="1">
      <c r="A763" s="11"/>
      <c r="B763" s="12"/>
      <c r="C763" s="13"/>
      <c r="D763" s="14"/>
      <c r="E763" s="14"/>
      <c r="F763" s="15"/>
      <c r="G763" s="15"/>
      <c r="H763" s="24"/>
      <c r="I763" s="28"/>
      <c r="J763" s="28">
        <f t="shared" si="19"/>
        <v>0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si="19"/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10"/>
      <c r="G765" s="10"/>
      <c r="H765" s="23">
        <v>0</v>
      </c>
      <c r="I765" s="28"/>
      <c r="J765" s="28">
        <f>SUM(J766:J768)</f>
        <v>0</v>
      </c>
    </row>
    <row r="766" spans="1:10">
      <c r="A766" s="11"/>
      <c r="B766" s="16"/>
      <c r="C766" s="17"/>
      <c r="D766" s="17"/>
      <c r="E766" s="17"/>
      <c r="F766" s="16"/>
      <c r="G766" s="16"/>
      <c r="H766" s="23"/>
      <c r="I766" s="28"/>
      <c r="J766" s="28">
        <f t="shared" si="19"/>
        <v>0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>
        <f t="shared" si="19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10"/>
      <c r="G769" s="10"/>
      <c r="H769" s="23">
        <v>0</v>
      </c>
      <c r="I769" s="28"/>
      <c r="J769" s="28">
        <f>SUM(J770:J772)</f>
        <v>0</v>
      </c>
    </row>
    <row r="770" spans="1:10" s="2" customFormat="1" ht="22.5">
      <c r="A770" s="11"/>
      <c r="B770" s="12"/>
      <c r="C770" s="13" t="s">
        <v>655</v>
      </c>
      <c r="D770" s="14"/>
      <c r="E770" s="14" t="s">
        <v>656</v>
      </c>
      <c r="F770" s="15" t="s">
        <v>328</v>
      </c>
      <c r="G770" s="15" t="s">
        <v>19</v>
      </c>
      <c r="H770" s="24">
        <v>64</v>
      </c>
      <c r="I770" s="28"/>
      <c r="J770" s="28">
        <f t="shared" si="19"/>
        <v>0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28"/>
      <c r="J771" s="28">
        <f t="shared" si="19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28"/>
      <c r="J772" s="28">
        <f t="shared" si="19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10"/>
      <c r="G773" s="10"/>
      <c r="H773" s="23">
        <v>0</v>
      </c>
      <c r="I773" s="28"/>
      <c r="J773" s="28">
        <f>SUM(J774:J776)</f>
        <v>0</v>
      </c>
    </row>
    <row r="774" spans="1:10">
      <c r="A774" s="11"/>
      <c r="B774" s="16"/>
      <c r="C774" s="17"/>
      <c r="D774" s="17"/>
      <c r="E774" s="17"/>
      <c r="F774" s="16"/>
      <c r="G774" s="16"/>
      <c r="H774" s="23"/>
      <c r="I774" s="28"/>
      <c r="J774" s="28">
        <f t="shared" si="19"/>
        <v>0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28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>
        <f t="shared" si="19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10"/>
      <c r="G777" s="10"/>
      <c r="H777" s="23">
        <v>0</v>
      </c>
      <c r="I777" s="28"/>
      <c r="J777" s="28">
        <f>SUM(J778:J780)</f>
        <v>0</v>
      </c>
    </row>
    <row r="778" spans="1:10" s="2" customFormat="1" ht="22.5">
      <c r="A778" s="11"/>
      <c r="B778" s="12"/>
      <c r="C778" s="13" t="s">
        <v>657</v>
      </c>
      <c r="D778" s="14" t="s">
        <v>658</v>
      </c>
      <c r="E778" s="14" t="s">
        <v>656</v>
      </c>
      <c r="F778" s="15" t="s">
        <v>328</v>
      </c>
      <c r="G778" s="15" t="s">
        <v>19</v>
      </c>
      <c r="H778" s="24">
        <v>64</v>
      </c>
      <c r="I778" s="28"/>
      <c r="J778" s="28">
        <f t="shared" si="19"/>
        <v>0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28"/>
      <c r="J779" s="28">
        <f t="shared" si="19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19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10"/>
      <c r="G781" s="10"/>
      <c r="H781" s="23">
        <v>0</v>
      </c>
      <c r="I781" s="28"/>
      <c r="J781" s="28">
        <f>SUM(J782:J784)</f>
        <v>0</v>
      </c>
    </row>
    <row r="782" spans="1:10">
      <c r="A782" s="11"/>
      <c r="B782" s="16"/>
      <c r="C782" s="17"/>
      <c r="D782" s="17"/>
      <c r="E782" s="17"/>
      <c r="F782" s="16"/>
      <c r="G782" s="16"/>
      <c r="H782" s="23"/>
      <c r="I782" s="28"/>
      <c r="J782" s="28">
        <f t="shared" si="19"/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>
        <f t="shared" si="19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10"/>
      <c r="G785" s="10"/>
      <c r="H785" s="23">
        <v>0</v>
      </c>
      <c r="I785" s="28"/>
      <c r="J785" s="28">
        <f>SUM(J786:J788)</f>
        <v>0</v>
      </c>
    </row>
    <row r="786" spans="1:10" s="2" customFormat="1">
      <c r="A786" s="11"/>
      <c r="B786" s="12"/>
      <c r="C786" s="13" t="s">
        <v>659</v>
      </c>
      <c r="D786" s="14" t="s">
        <v>660</v>
      </c>
      <c r="E786" s="14" t="s">
        <v>17</v>
      </c>
      <c r="F786" s="15" t="s">
        <v>328</v>
      </c>
      <c r="G786" s="15" t="s">
        <v>19</v>
      </c>
      <c r="H786" s="24">
        <v>62</v>
      </c>
      <c r="I786" s="28"/>
      <c r="J786" s="28">
        <f t="shared" si="19"/>
        <v>0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19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10"/>
      <c r="G789" s="10"/>
      <c r="H789" s="23">
        <v>0</v>
      </c>
      <c r="I789" s="28"/>
      <c r="J789" s="28">
        <f>SUM(J790:J792)</f>
        <v>0</v>
      </c>
    </row>
    <row r="790" spans="1:10">
      <c r="A790" s="11"/>
      <c r="B790" s="16"/>
      <c r="C790" s="17"/>
      <c r="D790" s="17"/>
      <c r="E790" s="17"/>
      <c r="F790" s="16"/>
      <c r="G790" s="16"/>
      <c r="H790" s="23"/>
      <c r="I790" s="28"/>
      <c r="J790" s="28">
        <f t="shared" si="19"/>
        <v>0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>
        <f t="shared" si="19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10"/>
      <c r="G793" s="10"/>
      <c r="H793" s="23">
        <v>0</v>
      </c>
      <c r="I793" s="28"/>
      <c r="J793" s="28">
        <f>SUM(J794:J796)</f>
        <v>0</v>
      </c>
    </row>
    <row r="794" spans="1:10" s="2" customFormat="1">
      <c r="A794" s="11"/>
      <c r="B794" s="12"/>
      <c r="C794" s="13" t="s">
        <v>661</v>
      </c>
      <c r="D794" s="14" t="s">
        <v>662</v>
      </c>
      <c r="E794" s="14" t="s">
        <v>17</v>
      </c>
      <c r="F794" s="15" t="s">
        <v>328</v>
      </c>
      <c r="G794" s="15" t="s">
        <v>19</v>
      </c>
      <c r="H794" s="24">
        <v>62</v>
      </c>
      <c r="I794" s="28"/>
      <c r="J794" s="28">
        <f t="shared" si="19"/>
        <v>0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28"/>
      <c r="J795" s="28">
        <f t="shared" si="19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19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10"/>
      <c r="G797" s="10"/>
      <c r="H797" s="23">
        <v>0</v>
      </c>
      <c r="I797" s="28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10"/>
      <c r="G798" s="10"/>
      <c r="H798" s="23"/>
      <c r="I798" s="28"/>
      <c r="J798" s="28"/>
    </row>
    <row r="799" spans="1:10" ht="12" customHeight="1">
      <c r="A799" s="45"/>
      <c r="B799" s="10"/>
      <c r="C799" s="9"/>
      <c r="D799" s="10"/>
      <c r="E799" s="10"/>
      <c r="F799" s="10"/>
      <c r="G799" s="10"/>
      <c r="H799" s="23"/>
      <c r="I799" s="28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10"/>
      <c r="G801" s="10"/>
      <c r="H801" s="23">
        <v>0</v>
      </c>
      <c r="I801" s="28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>
        <f t="shared" si="19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10"/>
      <c r="G805" s="10"/>
      <c r="H805" s="23">
        <v>0</v>
      </c>
      <c r="I805" s="28"/>
      <c r="J805" s="28">
        <f>SUM(J806:J808)</f>
        <v>0</v>
      </c>
    </row>
    <row r="806" spans="1:10" s="2" customFormat="1">
      <c r="A806" s="11"/>
      <c r="B806" s="12"/>
      <c r="C806" s="13" t="s">
        <v>628</v>
      </c>
      <c r="D806" s="14"/>
      <c r="E806" s="14" t="s">
        <v>63</v>
      </c>
      <c r="F806" s="15" t="s">
        <v>328</v>
      </c>
      <c r="G806" s="15" t="s">
        <v>371</v>
      </c>
      <c r="H806" s="24">
        <v>59</v>
      </c>
      <c r="I806" s="28"/>
      <c r="J806" s="28">
        <f t="shared" si="19"/>
        <v>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10"/>
      <c r="G809" s="10"/>
      <c r="H809" s="23">
        <v>0</v>
      </c>
      <c r="I809" s="28"/>
      <c r="J809" s="28">
        <f>SUM(J810:J812)</f>
        <v>0</v>
      </c>
    </row>
    <row r="810" spans="1:10" s="2" customFormat="1">
      <c r="A810" s="11"/>
      <c r="B810" s="12"/>
      <c r="C810" s="13" t="s">
        <v>663</v>
      </c>
      <c r="D810" s="14"/>
      <c r="E810" s="14" t="s">
        <v>233</v>
      </c>
      <c r="F810" s="15" t="s">
        <v>328</v>
      </c>
      <c r="G810" s="15" t="s">
        <v>19</v>
      </c>
      <c r="H810" s="24">
        <v>64</v>
      </c>
      <c r="I810" s="28"/>
      <c r="J810" s="28">
        <f t="shared" si="19"/>
        <v>0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10"/>
      <c r="G813" s="10"/>
      <c r="H813" s="23">
        <v>0</v>
      </c>
      <c r="I813" s="28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28"/>
      <c r="J814" s="28">
        <f t="shared" ref="J814:J848" si="20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20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0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si="20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si="20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10"/>
      <c r="G821" s="10"/>
      <c r="H821" s="23">
        <v>0</v>
      </c>
      <c r="I821" s="28"/>
      <c r="J821" s="28">
        <f>SUM(J822:J824)</f>
        <v>0</v>
      </c>
    </row>
    <row r="822" spans="1:10" s="2" customFormat="1" ht="22.5">
      <c r="A822" s="11"/>
      <c r="B822" s="12"/>
      <c r="C822" s="13" t="s">
        <v>664</v>
      </c>
      <c r="D822" s="14" t="s">
        <v>648</v>
      </c>
      <c r="E822" s="14" t="s">
        <v>17</v>
      </c>
      <c r="F822" s="15" t="s">
        <v>328</v>
      </c>
      <c r="G822" s="15" t="s">
        <v>19</v>
      </c>
      <c r="H822" s="24">
        <v>11</v>
      </c>
      <c r="I822" s="28"/>
      <c r="J822" s="28">
        <f t="shared" si="20"/>
        <v>0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0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10"/>
      <c r="G825" s="10"/>
      <c r="H825" s="23">
        <v>0</v>
      </c>
      <c r="I825" s="28"/>
      <c r="J825" s="28">
        <f>SUM(J826:J828)</f>
        <v>0</v>
      </c>
    </row>
    <row r="826" spans="1:10" s="2" customFormat="1" ht="22.5">
      <c r="A826" s="11"/>
      <c r="B826" s="12"/>
      <c r="C826" s="13" t="s">
        <v>665</v>
      </c>
      <c r="D826" s="14" t="s">
        <v>666</v>
      </c>
      <c r="E826" s="14" t="s">
        <v>17</v>
      </c>
      <c r="F826" s="15" t="s">
        <v>328</v>
      </c>
      <c r="G826" s="15" t="s">
        <v>427</v>
      </c>
      <c r="H826" s="24">
        <v>49</v>
      </c>
      <c r="I826" s="28"/>
      <c r="J826" s="28">
        <f t="shared" si="20"/>
        <v>0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10"/>
      <c r="G829" s="10"/>
      <c r="H829" s="23">
        <v>0</v>
      </c>
      <c r="I829" s="28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28"/>
      <c r="J830" s="28">
        <f t="shared" si="20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10"/>
      <c r="G833" s="10"/>
      <c r="H833" s="23">
        <v>0</v>
      </c>
      <c r="I833" s="28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0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0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10"/>
      <c r="G841" s="10"/>
      <c r="H841" s="23">
        <v>0</v>
      </c>
      <c r="I841" s="28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28"/>
      <c r="J846" s="28">
        <f t="shared" si="20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>
        <f t="shared" si="20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28"/>
      <c r="J850" s="28">
        <f t="shared" ref="J850:J864" si="21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si="21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1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1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1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38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42"/>
      <c r="G866" s="42"/>
      <c r="H866" s="43"/>
      <c r="I866" s="44"/>
      <c r="J866" s="28"/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 s="2" customFormat="1">
      <c r="A868" s="11"/>
      <c r="B868" s="12"/>
      <c r="C868" s="13" t="s">
        <v>667</v>
      </c>
      <c r="D868" s="14" t="s">
        <v>668</v>
      </c>
      <c r="E868" s="14" t="s">
        <v>17</v>
      </c>
      <c r="F868" s="15" t="s">
        <v>364</v>
      </c>
      <c r="G868" s="15" t="s">
        <v>19</v>
      </c>
      <c r="H868" s="24">
        <v>59</v>
      </c>
      <c r="I868" s="28"/>
      <c r="J868" s="28">
        <f>H868*I868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 t="shared" ref="J869:J932" si="22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si="22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10"/>
      <c r="G871" s="10"/>
      <c r="H871" s="23">
        <v>0</v>
      </c>
      <c r="I871" s="28"/>
      <c r="J871" s="28">
        <f>SUM(J872:J874)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 t="shared" si="22"/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28"/>
      <c r="J874" s="28">
        <f t="shared" si="22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10"/>
      <c r="G875" s="10"/>
      <c r="H875" s="23">
        <v>0</v>
      </c>
      <c r="I875" s="28"/>
      <c r="J875" s="28">
        <f>SUM(J876:J878)</f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2"/>
        <v>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>
      <c r="A880" s="11"/>
      <c r="B880" s="16"/>
      <c r="C880" s="17" t="s">
        <v>669</v>
      </c>
      <c r="D880" s="17" t="s">
        <v>670</v>
      </c>
      <c r="E880" s="17" t="s">
        <v>17</v>
      </c>
      <c r="F880" s="16">
        <v>8</v>
      </c>
      <c r="G880" s="16" t="s">
        <v>19</v>
      </c>
      <c r="H880" s="23">
        <v>1</v>
      </c>
      <c r="I880" s="28"/>
      <c r="J880" s="28">
        <f t="shared" si="22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2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10"/>
      <c r="G883" s="10"/>
      <c r="H883" s="23">
        <v>0</v>
      </c>
      <c r="I883" s="28"/>
      <c r="J883" s="28">
        <f>SUM(J884:J886)</f>
        <v>0</v>
      </c>
    </row>
    <row r="884" spans="1:10" s="2" customFormat="1">
      <c r="A884" s="11"/>
      <c r="B884" s="12"/>
      <c r="C884" s="13" t="s">
        <v>671</v>
      </c>
      <c r="D884" s="14"/>
      <c r="E884" s="14" t="s">
        <v>17</v>
      </c>
      <c r="F884" s="15" t="s">
        <v>364</v>
      </c>
      <c r="G884" s="15" t="s">
        <v>33</v>
      </c>
      <c r="H884" s="24">
        <v>60</v>
      </c>
      <c r="I884" s="28"/>
      <c r="J884" s="28">
        <f t="shared" si="22"/>
        <v>0</v>
      </c>
    </row>
    <row r="885" spans="1:10" s="2" customFormat="1">
      <c r="A885" s="11"/>
      <c r="B885" s="12"/>
      <c r="C885" s="13"/>
      <c r="D885" s="14"/>
      <c r="E885" s="14"/>
      <c r="F885" s="15"/>
      <c r="G885" s="15"/>
      <c r="H885" s="24"/>
      <c r="I885" s="28"/>
      <c r="J885" s="28">
        <f t="shared" si="22"/>
        <v>0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2"/>
        <v>0</v>
      </c>
    </row>
    <row r="887" spans="1:10" ht="24.95" customHeight="1">
      <c r="A887" s="45" t="s">
        <v>41</v>
      </c>
      <c r="B887" s="10"/>
      <c r="C887" s="9" t="s">
        <v>339</v>
      </c>
      <c r="D887" s="10"/>
      <c r="E887" s="10"/>
      <c r="F887" s="10"/>
      <c r="G887" s="10"/>
      <c r="H887" s="23">
        <v>0</v>
      </c>
      <c r="I887" s="28"/>
      <c r="J887" s="28">
        <f>SUM(J888:J890)</f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28"/>
      <c r="J888" s="28">
        <f t="shared" si="22"/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2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2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 ht="24.95" customHeight="1">
      <c r="A895" s="45" t="s">
        <v>49</v>
      </c>
      <c r="B895" s="10"/>
      <c r="C895" s="9" t="s">
        <v>343</v>
      </c>
      <c r="D895" s="10"/>
      <c r="E895" s="10"/>
      <c r="F895" s="10"/>
      <c r="G895" s="10"/>
      <c r="H895" s="23">
        <v>0</v>
      </c>
      <c r="I895" s="28"/>
      <c r="J895" s="28">
        <f>SUM(J896:J898)</f>
        <v>0</v>
      </c>
    </row>
    <row r="896" spans="1:10" s="2" customFormat="1">
      <c r="A896" s="11"/>
      <c r="B896" s="12"/>
      <c r="C896" s="13" t="s">
        <v>672</v>
      </c>
      <c r="D896" s="14"/>
      <c r="E896" s="14" t="s">
        <v>17</v>
      </c>
      <c r="F896" s="15" t="s">
        <v>364</v>
      </c>
      <c r="G896" s="15" t="s">
        <v>33</v>
      </c>
      <c r="H896" s="24">
        <v>8</v>
      </c>
      <c r="I896" s="28"/>
      <c r="J896" s="28">
        <f t="shared" si="22"/>
        <v>0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2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2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2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2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28"/>
      <c r="J906" s="28">
        <f t="shared" si="22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2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2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10"/>
      <c r="G911" s="10"/>
      <c r="H911" s="23">
        <v>0</v>
      </c>
      <c r="I911" s="28"/>
      <c r="J911" s="28">
        <f>SUM(J912:J914)</f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2"/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2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28"/>
      <c r="J916" s="28">
        <f t="shared" si="22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>
        <f t="shared" si="22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10"/>
      <c r="G919" s="10"/>
      <c r="H919" s="23">
        <v>0</v>
      </c>
      <c r="I919" s="28"/>
      <c r="J919" s="28">
        <f>SUM(J920:J922)</f>
        <v>0</v>
      </c>
    </row>
    <row r="920" spans="1:10" s="2" customFormat="1" ht="22.5">
      <c r="A920" s="11"/>
      <c r="B920" s="12"/>
      <c r="C920" s="13" t="s">
        <v>673</v>
      </c>
      <c r="D920" s="14" t="s">
        <v>674</v>
      </c>
      <c r="E920" s="14" t="s">
        <v>17</v>
      </c>
      <c r="F920" s="15" t="s">
        <v>364</v>
      </c>
      <c r="G920" s="15" t="s">
        <v>19</v>
      </c>
      <c r="H920" s="24">
        <v>58</v>
      </c>
      <c r="I920" s="28"/>
      <c r="J920" s="28">
        <f t="shared" si="22"/>
        <v>0</v>
      </c>
    </row>
    <row r="921" spans="1:10" s="2" customFormat="1">
      <c r="A921" s="11"/>
      <c r="B921" s="12"/>
      <c r="C921" s="13"/>
      <c r="D921" s="14"/>
      <c r="E921" s="14"/>
      <c r="F921" s="15"/>
      <c r="G921" s="15"/>
      <c r="H921" s="24"/>
      <c r="I921" s="28"/>
      <c r="J921" s="28">
        <f t="shared" si="22"/>
        <v>0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2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10"/>
      <c r="G923" s="10"/>
      <c r="H923" s="23">
        <v>0</v>
      </c>
      <c r="I923" s="28"/>
      <c r="J923" s="28">
        <f>SUM(J924:J926)</f>
        <v>0</v>
      </c>
    </row>
    <row r="924" spans="1:10">
      <c r="A924" s="11"/>
      <c r="B924" s="16"/>
      <c r="C924" s="17"/>
      <c r="D924" s="17"/>
      <c r="E924" s="17"/>
      <c r="F924" s="16"/>
      <c r="G924" s="16"/>
      <c r="H924" s="23"/>
      <c r="I924" s="28"/>
      <c r="J924" s="28">
        <f t="shared" si="22"/>
        <v>0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>
        <f t="shared" si="22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10"/>
      <c r="G927" s="10"/>
      <c r="H927" s="23">
        <v>0</v>
      </c>
      <c r="I927" s="28"/>
      <c r="J927" s="28">
        <f>SUM(J928:J930)</f>
        <v>0</v>
      </c>
    </row>
    <row r="928" spans="1:10" s="2" customFormat="1" ht="22.5">
      <c r="A928" s="11"/>
      <c r="B928" s="12"/>
      <c r="C928" s="13" t="s">
        <v>675</v>
      </c>
      <c r="D928" s="14" t="s">
        <v>676</v>
      </c>
      <c r="E928" s="14" t="s">
        <v>622</v>
      </c>
      <c r="F928" s="15" t="s">
        <v>364</v>
      </c>
      <c r="G928" s="15" t="s">
        <v>19</v>
      </c>
      <c r="H928" s="24">
        <v>60</v>
      </c>
      <c r="I928" s="28"/>
      <c r="J928" s="28">
        <f t="shared" si="22"/>
        <v>0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28"/>
      <c r="J929" s="28">
        <f t="shared" si="22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28"/>
      <c r="J930" s="28">
        <f t="shared" si="22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10"/>
      <c r="G931" s="10"/>
      <c r="H931" s="23">
        <v>0</v>
      </c>
      <c r="I931" s="28"/>
      <c r="J931" s="28">
        <f>SUM(J932:J934)</f>
        <v>0</v>
      </c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28"/>
      <c r="J932" s="28">
        <f t="shared" si="22"/>
        <v>0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28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28"/>
      <c r="J934" s="28">
        <f t="shared" ref="J934:J950" si="23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10"/>
      <c r="G935" s="10"/>
      <c r="H935" s="23">
        <v>0</v>
      </c>
      <c r="I935" s="28"/>
      <c r="J935" s="28">
        <f>SUM(J936:J938)</f>
        <v>0</v>
      </c>
    </row>
    <row r="936" spans="1:10" s="2" customFormat="1" ht="22.5">
      <c r="A936" s="11"/>
      <c r="B936" s="12"/>
      <c r="C936" s="13" t="s">
        <v>677</v>
      </c>
      <c r="D936" s="14" t="s">
        <v>678</v>
      </c>
      <c r="E936" s="14" t="s">
        <v>622</v>
      </c>
      <c r="F936" s="15" t="s">
        <v>364</v>
      </c>
      <c r="G936" s="15" t="s">
        <v>33</v>
      </c>
      <c r="H936" s="24">
        <v>60</v>
      </c>
      <c r="I936" s="28"/>
      <c r="J936" s="28">
        <f t="shared" si="23"/>
        <v>0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10"/>
      <c r="G939" s="10"/>
      <c r="H939" s="23">
        <v>0</v>
      </c>
      <c r="I939" s="28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10"/>
      <c r="G943" s="10"/>
      <c r="H943" s="23">
        <v>0</v>
      </c>
      <c r="I943" s="28"/>
      <c r="J943" s="28">
        <f>SUM(J944:J946)</f>
        <v>0</v>
      </c>
    </row>
    <row r="944" spans="1:10">
      <c r="A944" s="11"/>
      <c r="B944" s="16"/>
      <c r="C944" s="17" t="s">
        <v>679</v>
      </c>
      <c r="D944" s="17" t="s">
        <v>680</v>
      </c>
      <c r="E944" s="17" t="s">
        <v>17</v>
      </c>
      <c r="F944" s="16">
        <v>8</v>
      </c>
      <c r="G944" s="16" t="s">
        <v>19</v>
      </c>
      <c r="H944" s="23">
        <v>55</v>
      </c>
      <c r="I944" s="28"/>
      <c r="J944" s="28">
        <f t="shared" si="23"/>
        <v>0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10"/>
      <c r="G947" s="10"/>
      <c r="H947" s="23">
        <v>0</v>
      </c>
      <c r="I947" s="28"/>
      <c r="J947" s="28">
        <f>SUM(J948:J950)</f>
        <v>0</v>
      </c>
    </row>
    <row r="948" spans="1:10">
      <c r="A948" s="11"/>
      <c r="B948" s="16"/>
      <c r="C948" s="17" t="s">
        <v>679</v>
      </c>
      <c r="D948" s="17" t="s">
        <v>681</v>
      </c>
      <c r="E948" s="17" t="s">
        <v>17</v>
      </c>
      <c r="F948" s="16">
        <v>8</v>
      </c>
      <c r="G948" s="16" t="s">
        <v>19</v>
      </c>
      <c r="H948" s="23">
        <v>1</v>
      </c>
      <c r="I948" s="28"/>
      <c r="J948" s="28">
        <f t="shared" si="23"/>
        <v>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10"/>
      <c r="G951" s="10"/>
      <c r="H951" s="23">
        <v>0</v>
      </c>
      <c r="I951" s="28"/>
      <c r="J951" s="28">
        <f>SUM(J952:J954)</f>
        <v>0</v>
      </c>
    </row>
    <row r="952" spans="1:10" s="2" customFormat="1">
      <c r="A952" s="11"/>
      <c r="B952" s="12"/>
      <c r="C952" s="13" t="s">
        <v>682</v>
      </c>
      <c r="D952" s="14" t="s">
        <v>683</v>
      </c>
      <c r="E952" s="14" t="s">
        <v>17</v>
      </c>
      <c r="F952" s="15" t="s">
        <v>364</v>
      </c>
      <c r="G952" s="15" t="s">
        <v>371</v>
      </c>
      <c r="H952" s="24">
        <v>57</v>
      </c>
      <c r="I952" s="28"/>
      <c r="J952" s="28">
        <f t="shared" ref="J952:J994" si="24">H952*I952</f>
        <v>0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si="24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10"/>
      <c r="G955" s="10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10"/>
      <c r="G956" s="10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10"/>
      <c r="G957" s="10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10"/>
      <c r="G959" s="10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10"/>
      <c r="G963" s="10"/>
      <c r="H963" s="23">
        <v>0</v>
      </c>
      <c r="I963" s="28"/>
      <c r="J963" s="28">
        <f>SUM(J964:J966)</f>
        <v>0</v>
      </c>
    </row>
    <row r="964" spans="1:10" s="2" customFormat="1">
      <c r="A964" s="11"/>
      <c r="B964" s="12"/>
      <c r="C964" s="13" t="s">
        <v>628</v>
      </c>
      <c r="D964" s="14"/>
      <c r="E964" s="14" t="s">
        <v>63</v>
      </c>
      <c r="F964" s="15" t="s">
        <v>364</v>
      </c>
      <c r="G964" s="15" t="s">
        <v>371</v>
      </c>
      <c r="H964" s="24">
        <v>60</v>
      </c>
      <c r="I964" s="28"/>
      <c r="J964" s="28">
        <f t="shared" si="24"/>
        <v>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10"/>
      <c r="G967" s="10"/>
      <c r="H967" s="23">
        <v>0</v>
      </c>
      <c r="I967" s="28"/>
      <c r="J967" s="28">
        <f>SUM(J968:J970)</f>
        <v>0</v>
      </c>
    </row>
    <row r="968" spans="1:10" s="2" customFormat="1" ht="22.5">
      <c r="A968" s="11"/>
      <c r="B968" s="12"/>
      <c r="C968" s="13" t="s">
        <v>684</v>
      </c>
      <c r="D968" s="14" t="s">
        <v>685</v>
      </c>
      <c r="E968" s="14" t="s">
        <v>233</v>
      </c>
      <c r="F968" s="15" t="s">
        <v>364</v>
      </c>
      <c r="G968" s="15" t="s">
        <v>19</v>
      </c>
      <c r="H968" s="24">
        <v>59</v>
      </c>
      <c r="I968" s="28"/>
      <c r="J968" s="28">
        <f t="shared" si="24"/>
        <v>0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10"/>
      <c r="G971" s="10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10"/>
      <c r="G979" s="10"/>
      <c r="H979" s="23">
        <v>0</v>
      </c>
      <c r="I979" s="28"/>
      <c r="J979" s="28">
        <f>SUM(J980:J982)</f>
        <v>0</v>
      </c>
    </row>
    <row r="980" spans="1:10">
      <c r="A980" s="11"/>
      <c r="B980" s="16"/>
      <c r="C980" s="17" t="s">
        <v>686</v>
      </c>
      <c r="D980" s="17"/>
      <c r="E980" s="17" t="s">
        <v>17</v>
      </c>
      <c r="F980" s="16">
        <v>8</v>
      </c>
      <c r="G980" s="16" t="s">
        <v>19</v>
      </c>
      <c r="H980" s="23">
        <v>37</v>
      </c>
      <c r="I980" s="28"/>
      <c r="J980" s="28">
        <f t="shared" si="24"/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28"/>
      <c r="J982" s="28">
        <f t="shared" si="24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10"/>
      <c r="G983" s="10"/>
      <c r="H983" s="23">
        <v>0</v>
      </c>
      <c r="I983" s="28"/>
      <c r="J983" s="28">
        <f>SUM(J984:J986)</f>
        <v>0</v>
      </c>
    </row>
    <row r="984" spans="1:10" s="2" customFormat="1" ht="22.5">
      <c r="A984" s="11"/>
      <c r="B984" s="12"/>
      <c r="C984" s="13" t="s">
        <v>687</v>
      </c>
      <c r="D984" s="14" t="s">
        <v>666</v>
      </c>
      <c r="E984" s="14" t="s">
        <v>17</v>
      </c>
      <c r="F984" s="15" t="s">
        <v>364</v>
      </c>
      <c r="G984" s="15" t="s">
        <v>427</v>
      </c>
      <c r="H984" s="24">
        <v>46</v>
      </c>
      <c r="I984" s="28"/>
      <c r="J984" s="28">
        <f t="shared" si="24"/>
        <v>0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4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10"/>
      <c r="G987" s="10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10"/>
      <c r="G1015" s="10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8"/>
      <c r="G1020" s="8"/>
      <c r="H1020" s="23"/>
      <c r="I1020" s="31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8"/>
      <c r="G1021" s="8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8"/>
      <c r="G1022" s="8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83B0F-081F-442C-9FEF-E452D3F3797D}">
  <sheetPr>
    <pageSetUpPr fitToPage="1"/>
  </sheetPr>
  <dimension ref="A1:J1023"/>
  <sheetViews>
    <sheetView showGridLines="0" tabSelected="1" zoomScale="115" zoomScaleNormal="115" zoomScaleSheetLayoutView="100" workbookViewId="0">
      <selection activeCell="J7" sqref="J7"/>
    </sheetView>
  </sheetViews>
  <sheetFormatPr defaultColWidth="9.140625" defaultRowHeight="12.75"/>
  <cols>
    <col min="1" max="1" width="4.5703125" style="611" customWidth="1"/>
    <col min="2" max="2" width="5.7109375" style="612" hidden="1" customWidth="1"/>
    <col min="3" max="3" width="55.28515625" style="607" customWidth="1"/>
    <col min="4" max="4" width="30.7109375" style="607" customWidth="1"/>
    <col min="5" max="5" width="13.42578125" style="607" customWidth="1"/>
    <col min="6" max="6" width="6.42578125" style="607" customWidth="1"/>
    <col min="7" max="7" width="10.85546875" style="607" customWidth="1"/>
    <col min="8" max="8" width="14.140625" style="580" customWidth="1"/>
    <col min="9" max="9" width="13.42578125" style="581" customWidth="1"/>
    <col min="10" max="10" width="15.28515625" style="581" customWidth="1"/>
    <col min="11" max="16384" width="9.140625" style="582"/>
  </cols>
  <sheetData>
    <row r="1" spans="1:10" ht="30" customHeight="1">
      <c r="A1" s="578" t="s">
        <v>2420</v>
      </c>
      <c r="B1" s="579"/>
      <c r="C1" s="579"/>
      <c r="D1" s="579"/>
      <c r="E1" s="579"/>
      <c r="F1" s="579"/>
      <c r="G1" s="579"/>
    </row>
    <row r="2" spans="1:10" ht="30" customHeight="1">
      <c r="A2" s="578"/>
      <c r="B2" s="579"/>
      <c r="C2" s="642" t="s">
        <v>688</v>
      </c>
      <c r="D2" s="579"/>
      <c r="E2" s="579"/>
      <c r="F2" s="579"/>
      <c r="G2" s="579"/>
    </row>
    <row r="3" spans="1:10" ht="31.5" customHeight="1">
      <c r="A3" s="613" t="s">
        <v>2</v>
      </c>
      <c r="B3" s="613" t="s">
        <v>3</v>
      </c>
      <c r="C3" s="613" t="s">
        <v>4</v>
      </c>
      <c r="D3" s="613" t="s">
        <v>5</v>
      </c>
      <c r="E3" s="613" t="s">
        <v>6</v>
      </c>
      <c r="F3" s="613" t="s">
        <v>7</v>
      </c>
      <c r="G3" s="613" t="s">
        <v>8</v>
      </c>
      <c r="H3" s="582"/>
      <c r="I3" s="582"/>
      <c r="J3" s="582"/>
    </row>
    <row r="4" spans="1:10" ht="24.95" customHeight="1">
      <c r="A4" s="614" t="s">
        <v>12</v>
      </c>
      <c r="B4" s="583"/>
      <c r="C4" s="614"/>
      <c r="D4" s="584"/>
      <c r="E4" s="584"/>
      <c r="F4" s="584"/>
      <c r="G4" s="584"/>
      <c r="H4" s="582"/>
      <c r="I4" s="582"/>
      <c r="J4" s="582"/>
    </row>
    <row r="5" spans="1:10" ht="24.95" customHeight="1">
      <c r="A5" s="615"/>
      <c r="B5" s="616"/>
      <c r="C5" s="617" t="s">
        <v>14</v>
      </c>
      <c r="D5" s="616"/>
      <c r="E5" s="616"/>
      <c r="F5" s="616"/>
      <c r="G5" s="616"/>
      <c r="H5" s="582"/>
      <c r="I5" s="582"/>
      <c r="J5" s="582"/>
    </row>
    <row r="6" spans="1:10" s="591" customFormat="1" ht="25.5">
      <c r="A6" s="585"/>
      <c r="B6" s="586"/>
      <c r="C6" s="587" t="s">
        <v>689</v>
      </c>
      <c r="D6" s="582" t="s">
        <v>16</v>
      </c>
      <c r="E6" s="588" t="s">
        <v>17</v>
      </c>
      <c r="F6" s="589" t="s">
        <v>13</v>
      </c>
      <c r="G6" s="590" t="s">
        <v>19</v>
      </c>
    </row>
    <row r="7" spans="1:10" s="591" customFormat="1" ht="13.5">
      <c r="A7" s="615"/>
      <c r="B7" s="616"/>
      <c r="C7" s="617" t="s">
        <v>30</v>
      </c>
      <c r="D7" s="616"/>
      <c r="E7" s="616"/>
      <c r="F7" s="616"/>
      <c r="G7" s="616"/>
    </row>
    <row r="8" spans="1:10" s="591" customFormat="1" ht="25.5">
      <c r="A8" s="585"/>
      <c r="B8" s="586"/>
      <c r="C8" s="592" t="s">
        <v>690</v>
      </c>
      <c r="D8" s="592" t="s">
        <v>375</v>
      </c>
      <c r="E8" s="593" t="s">
        <v>17</v>
      </c>
      <c r="F8" s="594" t="s">
        <v>13</v>
      </c>
      <c r="G8" s="594" t="s">
        <v>19</v>
      </c>
    </row>
    <row r="9" spans="1:10" ht="24.95" customHeight="1">
      <c r="A9" s="615"/>
      <c r="B9" s="616"/>
      <c r="C9" s="617" t="s">
        <v>44</v>
      </c>
      <c r="D9" s="616"/>
      <c r="E9" s="616"/>
      <c r="F9" s="616"/>
      <c r="G9" s="616"/>
      <c r="H9" s="582"/>
      <c r="I9" s="582"/>
      <c r="J9" s="582"/>
    </row>
    <row r="10" spans="1:10" ht="25.5">
      <c r="A10" s="585"/>
      <c r="B10" s="586"/>
      <c r="C10" s="618" t="s">
        <v>691</v>
      </c>
      <c r="D10" s="618" t="s">
        <v>692</v>
      </c>
      <c r="E10" s="593" t="s">
        <v>17</v>
      </c>
      <c r="F10" s="594" t="s">
        <v>13</v>
      </c>
      <c r="G10" s="594" t="s">
        <v>19</v>
      </c>
      <c r="H10" s="582"/>
      <c r="I10" s="582"/>
      <c r="J10" s="582"/>
    </row>
    <row r="11" spans="1:10" ht="13.5">
      <c r="A11" s="615"/>
      <c r="B11" s="616"/>
      <c r="C11" s="617" t="s">
        <v>52</v>
      </c>
      <c r="D11" s="616"/>
      <c r="E11" s="616"/>
      <c r="F11" s="616"/>
      <c r="G11" s="616"/>
      <c r="H11" s="582"/>
      <c r="I11" s="582"/>
      <c r="J11" s="582"/>
    </row>
    <row r="12" spans="1:10" ht="25.5">
      <c r="A12" s="585"/>
      <c r="B12" s="586"/>
      <c r="C12" s="619" t="s">
        <v>693</v>
      </c>
      <c r="D12" s="619" t="s">
        <v>694</v>
      </c>
      <c r="E12" s="593" t="s">
        <v>17</v>
      </c>
      <c r="F12" s="594" t="s">
        <v>13</v>
      </c>
      <c r="G12" s="594" t="s">
        <v>33</v>
      </c>
      <c r="H12" s="582"/>
      <c r="I12" s="582"/>
      <c r="J12" s="582"/>
    </row>
    <row r="13" spans="1:10" ht="24.95" customHeight="1">
      <c r="A13" s="615"/>
      <c r="B13" s="616"/>
      <c r="C13" s="617" t="s">
        <v>60</v>
      </c>
      <c r="D13" s="616"/>
      <c r="E13" s="616"/>
      <c r="F13" s="616"/>
      <c r="G13" s="616"/>
      <c r="H13" s="582"/>
      <c r="I13" s="582"/>
      <c r="J13" s="582"/>
    </row>
    <row r="14" spans="1:10" s="591" customFormat="1" ht="25.5">
      <c r="A14" s="585"/>
      <c r="B14" s="586"/>
      <c r="C14" s="619" t="s">
        <v>695</v>
      </c>
      <c r="D14" s="593"/>
      <c r="E14" s="593" t="s">
        <v>390</v>
      </c>
      <c r="F14" s="594" t="s">
        <v>13</v>
      </c>
      <c r="G14" s="594" t="s">
        <v>19</v>
      </c>
    </row>
    <row r="15" spans="1:10" s="591" customFormat="1" ht="13.5">
      <c r="A15" s="615"/>
      <c r="B15" s="616"/>
      <c r="C15" s="617" t="s">
        <v>65</v>
      </c>
      <c r="D15" s="616"/>
      <c r="E15" s="616"/>
      <c r="F15" s="616"/>
      <c r="G15" s="616"/>
    </row>
    <row r="16" spans="1:10" s="591" customFormat="1">
      <c r="A16" s="585"/>
      <c r="B16" s="586"/>
      <c r="C16" s="620" t="s">
        <v>696</v>
      </c>
      <c r="D16" s="620" t="s">
        <v>697</v>
      </c>
      <c r="E16" s="593" t="s">
        <v>17</v>
      </c>
      <c r="F16" s="594" t="s">
        <v>13</v>
      </c>
      <c r="G16" s="594" t="s">
        <v>393</v>
      </c>
    </row>
    <row r="17" spans="1:10" ht="24.95" customHeight="1">
      <c r="A17" s="595"/>
      <c r="B17" s="596"/>
      <c r="C17" s="597" t="s">
        <v>481</v>
      </c>
      <c r="D17" s="593"/>
      <c r="E17" s="593"/>
      <c r="F17" s="594"/>
      <c r="G17" s="594"/>
      <c r="H17" s="582"/>
      <c r="I17" s="582"/>
      <c r="J17" s="582"/>
    </row>
    <row r="18" spans="1:10" ht="38.25">
      <c r="A18" s="585"/>
      <c r="B18" s="586"/>
      <c r="C18" s="598" t="s">
        <v>698</v>
      </c>
      <c r="D18" s="598" t="s">
        <v>699</v>
      </c>
      <c r="E18" s="593" t="s">
        <v>17</v>
      </c>
      <c r="F18" s="594" t="s">
        <v>13</v>
      </c>
      <c r="G18" s="594" t="s">
        <v>19</v>
      </c>
      <c r="H18" s="582"/>
      <c r="I18" s="582"/>
      <c r="J18" s="582"/>
    </row>
    <row r="19" spans="1:10">
      <c r="A19" s="599" t="s">
        <v>91</v>
      </c>
      <c r="B19" s="600"/>
      <c r="C19" s="601"/>
      <c r="D19" s="602"/>
      <c r="E19" s="602"/>
      <c r="F19" s="603"/>
      <c r="G19" s="603"/>
      <c r="H19" s="582"/>
      <c r="I19" s="582"/>
      <c r="J19" s="582"/>
    </row>
    <row r="20" spans="1:10">
      <c r="A20" s="614" t="s">
        <v>92</v>
      </c>
      <c r="B20" s="583"/>
      <c r="C20" s="614"/>
      <c r="D20" s="584"/>
      <c r="E20" s="584"/>
      <c r="F20" s="584"/>
      <c r="G20" s="584"/>
      <c r="H20" s="582"/>
      <c r="I20" s="582"/>
      <c r="J20" s="582"/>
    </row>
    <row r="21" spans="1:10" ht="24.95" customHeight="1">
      <c r="A21" s="615"/>
      <c r="B21" s="616"/>
      <c r="C21" s="617" t="s">
        <v>97</v>
      </c>
      <c r="D21" s="616"/>
      <c r="E21" s="616"/>
      <c r="F21" s="616"/>
      <c r="G21" s="616"/>
      <c r="H21" s="582"/>
      <c r="I21" s="582"/>
      <c r="J21" s="582"/>
    </row>
    <row r="22" spans="1:10" ht="25.5">
      <c r="A22" s="585"/>
      <c r="B22" s="586"/>
      <c r="C22" s="620" t="s">
        <v>700</v>
      </c>
      <c r="D22" s="620" t="s">
        <v>16</v>
      </c>
      <c r="E22" s="593" t="s">
        <v>17</v>
      </c>
      <c r="F22" s="594" t="s">
        <v>94</v>
      </c>
      <c r="G22" s="594" t="s">
        <v>19</v>
      </c>
      <c r="H22" s="582"/>
      <c r="I22" s="582"/>
      <c r="J22" s="582"/>
    </row>
    <row r="23" spans="1:10" ht="13.5">
      <c r="A23" s="615"/>
      <c r="B23" s="616"/>
      <c r="C23" s="617" t="s">
        <v>30</v>
      </c>
      <c r="D23" s="616"/>
      <c r="E23" s="616"/>
      <c r="F23" s="616"/>
      <c r="G23" s="616"/>
      <c r="H23" s="582"/>
      <c r="I23" s="582"/>
      <c r="J23" s="582"/>
    </row>
    <row r="24" spans="1:10" ht="25.5">
      <c r="A24" s="585"/>
      <c r="B24" s="586"/>
      <c r="C24" s="604" t="s">
        <v>701</v>
      </c>
      <c r="D24" s="604" t="s">
        <v>397</v>
      </c>
      <c r="E24" s="593" t="s">
        <v>17</v>
      </c>
      <c r="F24" s="594" t="s">
        <v>94</v>
      </c>
      <c r="G24" s="594" t="s">
        <v>19</v>
      </c>
      <c r="H24" s="582"/>
      <c r="I24" s="582"/>
      <c r="J24" s="582"/>
    </row>
    <row r="25" spans="1:10" ht="24.95" customHeight="1">
      <c r="A25" s="615"/>
      <c r="B25" s="616"/>
      <c r="C25" s="617" t="s">
        <v>44</v>
      </c>
      <c r="D25" s="616"/>
      <c r="E25" s="616"/>
      <c r="F25" s="616"/>
      <c r="G25" s="616"/>
      <c r="H25" s="582"/>
      <c r="I25" s="582"/>
      <c r="J25" s="582"/>
    </row>
    <row r="26" spans="1:10" ht="25.5">
      <c r="A26" s="585"/>
      <c r="B26" s="586"/>
      <c r="C26" s="620" t="s">
        <v>702</v>
      </c>
      <c r="D26" s="620" t="s">
        <v>703</v>
      </c>
      <c r="E26" s="593" t="s">
        <v>17</v>
      </c>
      <c r="F26" s="594" t="s">
        <v>94</v>
      </c>
      <c r="G26" s="594" t="s">
        <v>19</v>
      </c>
      <c r="H26" s="582"/>
      <c r="I26" s="582"/>
      <c r="J26" s="582"/>
    </row>
    <row r="27" spans="1:10" ht="25.5">
      <c r="A27" s="585"/>
      <c r="B27" s="586"/>
      <c r="C27" s="576" t="s">
        <v>704</v>
      </c>
      <c r="D27" s="576" t="s">
        <v>705</v>
      </c>
      <c r="E27" s="593" t="s">
        <v>48</v>
      </c>
      <c r="F27" s="594" t="s">
        <v>27</v>
      </c>
      <c r="G27" s="594" t="s">
        <v>19</v>
      </c>
      <c r="H27" s="582"/>
      <c r="I27" s="582"/>
      <c r="J27" s="582"/>
    </row>
    <row r="28" spans="1:10" ht="13.5">
      <c r="A28" s="615"/>
      <c r="B28" s="616"/>
      <c r="C28" s="617" t="s">
        <v>52</v>
      </c>
      <c r="D28" s="616"/>
      <c r="E28" s="616"/>
      <c r="F28" s="616"/>
      <c r="G28" s="616"/>
      <c r="H28" s="582"/>
      <c r="I28" s="582"/>
      <c r="J28" s="582"/>
    </row>
    <row r="29" spans="1:10" ht="24.95" customHeight="1">
      <c r="A29" s="585"/>
      <c r="B29" s="586"/>
      <c r="C29" s="576" t="s">
        <v>706</v>
      </c>
      <c r="D29" s="576" t="s">
        <v>707</v>
      </c>
      <c r="E29" s="593" t="s">
        <v>17</v>
      </c>
      <c r="F29" s="594" t="s">
        <v>94</v>
      </c>
      <c r="G29" s="594" t="s">
        <v>19</v>
      </c>
      <c r="H29" s="582"/>
      <c r="I29" s="582"/>
      <c r="J29" s="582"/>
    </row>
    <row r="30" spans="1:10" s="591" customFormat="1" ht="13.5">
      <c r="A30" s="615"/>
      <c r="B30" s="616"/>
      <c r="C30" s="617" t="s">
        <v>60</v>
      </c>
      <c r="D30" s="616"/>
      <c r="E30" s="616"/>
      <c r="F30" s="616"/>
      <c r="G30" s="616"/>
    </row>
    <row r="31" spans="1:10" s="591" customFormat="1" ht="25.5">
      <c r="A31" s="585"/>
      <c r="B31" s="586"/>
      <c r="C31" s="621" t="s">
        <v>61</v>
      </c>
      <c r="D31" s="593"/>
      <c r="E31" s="593" t="s">
        <v>390</v>
      </c>
      <c r="F31" s="594" t="s">
        <v>94</v>
      </c>
      <c r="G31" s="594" t="s">
        <v>19</v>
      </c>
    </row>
    <row r="32" spans="1:10" s="591" customFormat="1" ht="13.5">
      <c r="A32" s="615"/>
      <c r="B32" s="616"/>
      <c r="C32" s="617" t="s">
        <v>65</v>
      </c>
      <c r="D32" s="616"/>
      <c r="E32" s="616"/>
      <c r="F32" s="616"/>
      <c r="G32" s="616"/>
    </row>
    <row r="33" spans="1:10" ht="24.95" customHeight="1">
      <c r="A33" s="585"/>
      <c r="B33" s="586"/>
      <c r="C33" s="622" t="s">
        <v>708</v>
      </c>
      <c r="D33" s="623" t="s">
        <v>709</v>
      </c>
      <c r="E33" s="593" t="s">
        <v>17</v>
      </c>
      <c r="F33" s="594" t="s">
        <v>94</v>
      </c>
      <c r="G33" s="594" t="s">
        <v>710</v>
      </c>
      <c r="H33" s="582"/>
      <c r="I33" s="582"/>
      <c r="J33" s="582"/>
    </row>
    <row r="34" spans="1:10" ht="13.5">
      <c r="A34" s="595"/>
      <c r="B34" s="596"/>
      <c r="C34" s="605" t="s">
        <v>481</v>
      </c>
      <c r="D34" s="593"/>
      <c r="E34" s="593"/>
      <c r="F34" s="594"/>
      <c r="G34" s="594"/>
      <c r="H34" s="582"/>
      <c r="I34" s="582"/>
      <c r="J34" s="582"/>
    </row>
    <row r="35" spans="1:10" ht="38.25">
      <c r="A35" s="585"/>
      <c r="B35" s="586"/>
      <c r="C35" s="598" t="s">
        <v>711</v>
      </c>
      <c r="D35" s="598" t="s">
        <v>712</v>
      </c>
      <c r="E35" s="593" t="s">
        <v>17</v>
      </c>
      <c r="F35" s="594" t="s">
        <v>94</v>
      </c>
      <c r="G35" s="594" t="s">
        <v>19</v>
      </c>
      <c r="H35" s="582"/>
      <c r="I35" s="582"/>
      <c r="J35" s="582"/>
    </row>
    <row r="36" spans="1:10">
      <c r="A36" s="599" t="s">
        <v>91</v>
      </c>
      <c r="B36" s="600"/>
      <c r="C36" s="601"/>
      <c r="D36" s="602"/>
      <c r="E36" s="602"/>
      <c r="F36" s="603"/>
      <c r="G36" s="603"/>
      <c r="H36" s="582"/>
      <c r="I36" s="582"/>
      <c r="J36" s="582"/>
    </row>
    <row r="37" spans="1:10" ht="24.95" customHeight="1">
      <c r="A37" s="614" t="s">
        <v>131</v>
      </c>
      <c r="B37" s="583"/>
      <c r="C37" s="584"/>
      <c r="D37" s="584"/>
      <c r="E37" s="584"/>
      <c r="F37" s="584"/>
      <c r="G37" s="584"/>
      <c r="H37" s="582"/>
      <c r="I37" s="582"/>
      <c r="J37" s="582"/>
    </row>
    <row r="38" spans="1:10" s="591" customFormat="1" ht="13.5">
      <c r="A38" s="615"/>
      <c r="B38" s="616"/>
      <c r="C38" s="617" t="s">
        <v>97</v>
      </c>
      <c r="D38" s="616"/>
      <c r="E38" s="616"/>
      <c r="F38" s="616"/>
      <c r="G38" s="616"/>
    </row>
    <row r="39" spans="1:10" s="591" customFormat="1" ht="25.5">
      <c r="A39" s="585"/>
      <c r="B39" s="624"/>
      <c r="C39" s="598" t="s">
        <v>410</v>
      </c>
      <c r="D39" s="598" t="s">
        <v>16</v>
      </c>
      <c r="E39" s="625" t="s">
        <v>17</v>
      </c>
      <c r="F39" s="624">
        <v>3</v>
      </c>
      <c r="G39" s="624" t="s">
        <v>19</v>
      </c>
    </row>
    <row r="40" spans="1:10" s="591" customFormat="1" ht="13.5">
      <c r="A40" s="615"/>
      <c r="B40" s="616"/>
      <c r="C40" s="617" t="s">
        <v>30</v>
      </c>
      <c r="D40" s="616"/>
      <c r="E40" s="616"/>
      <c r="F40" s="616"/>
      <c r="G40" s="616"/>
    </row>
    <row r="41" spans="1:10" ht="24.95" customHeight="1">
      <c r="A41" s="585"/>
      <c r="B41" s="586"/>
      <c r="C41" s="604" t="s">
        <v>713</v>
      </c>
      <c r="D41" s="604" t="s">
        <v>252</v>
      </c>
      <c r="E41" s="593" t="s">
        <v>17</v>
      </c>
      <c r="F41" s="594" t="s">
        <v>96</v>
      </c>
      <c r="G41" s="594" t="s">
        <v>19</v>
      </c>
      <c r="H41" s="582"/>
      <c r="I41" s="582"/>
      <c r="J41" s="582"/>
    </row>
    <row r="42" spans="1:10" ht="13.5">
      <c r="A42" s="615"/>
      <c r="B42" s="616"/>
      <c r="C42" s="617" t="s">
        <v>44</v>
      </c>
      <c r="D42" s="616"/>
      <c r="E42" s="616"/>
      <c r="F42" s="616"/>
      <c r="G42" s="616"/>
      <c r="H42" s="582"/>
      <c r="I42" s="582"/>
      <c r="J42" s="582"/>
    </row>
    <row r="43" spans="1:10" ht="25.5">
      <c r="A43" s="585"/>
      <c r="B43" s="586"/>
      <c r="C43" s="618" t="s">
        <v>714</v>
      </c>
      <c r="D43" s="606" t="s">
        <v>692</v>
      </c>
      <c r="E43" s="593" t="s">
        <v>17</v>
      </c>
      <c r="F43" s="594" t="s">
        <v>96</v>
      </c>
      <c r="G43" s="594" t="s">
        <v>19</v>
      </c>
      <c r="H43" s="582"/>
      <c r="I43" s="582"/>
      <c r="J43" s="582"/>
    </row>
    <row r="44" spans="1:10" ht="25.5">
      <c r="A44" s="585"/>
      <c r="B44" s="586"/>
      <c r="C44" s="619" t="s">
        <v>715</v>
      </c>
      <c r="D44" s="598" t="s">
        <v>692</v>
      </c>
      <c r="E44" s="593" t="s">
        <v>48</v>
      </c>
      <c r="F44" s="594" t="s">
        <v>96</v>
      </c>
      <c r="G44" s="594" t="s">
        <v>19</v>
      </c>
      <c r="H44" s="582"/>
      <c r="I44" s="582"/>
      <c r="J44" s="582"/>
    </row>
    <row r="45" spans="1:10" ht="24.95" customHeight="1">
      <c r="A45" s="615"/>
      <c r="B45" s="616"/>
      <c r="C45" s="617" t="s">
        <v>52</v>
      </c>
      <c r="D45" s="616"/>
      <c r="E45" s="616"/>
      <c r="F45" s="616"/>
      <c r="G45" s="616"/>
      <c r="H45" s="582"/>
      <c r="I45" s="582"/>
      <c r="J45" s="582"/>
    </row>
    <row r="46" spans="1:10" s="591" customFormat="1" ht="25.5">
      <c r="A46" s="585"/>
      <c r="B46" s="586"/>
      <c r="C46" s="598" t="s">
        <v>716</v>
      </c>
      <c r="D46" s="598" t="s">
        <v>717</v>
      </c>
      <c r="E46" s="593" t="s">
        <v>17</v>
      </c>
      <c r="F46" s="594" t="s">
        <v>96</v>
      </c>
      <c r="G46" s="594" t="s">
        <v>19</v>
      </c>
    </row>
    <row r="47" spans="1:10" s="591" customFormat="1" ht="13.5">
      <c r="A47" s="615"/>
      <c r="B47" s="616"/>
      <c r="C47" s="617" t="s">
        <v>60</v>
      </c>
      <c r="D47" s="616"/>
      <c r="E47" s="616"/>
      <c r="F47" s="616"/>
      <c r="G47" s="616"/>
    </row>
    <row r="48" spans="1:10" s="591" customFormat="1" ht="25.5">
      <c r="A48" s="585"/>
      <c r="B48" s="586"/>
      <c r="C48" s="621" t="s">
        <v>718</v>
      </c>
      <c r="D48" s="607"/>
      <c r="E48" s="607" t="s">
        <v>390</v>
      </c>
      <c r="F48" s="607">
        <v>3</v>
      </c>
      <c r="G48" s="607" t="s">
        <v>19</v>
      </c>
    </row>
    <row r="49" spans="1:10" ht="24.95" customHeight="1">
      <c r="A49" s="615"/>
      <c r="B49" s="616"/>
      <c r="C49" s="617" t="s">
        <v>65</v>
      </c>
      <c r="D49" s="616"/>
      <c r="E49" s="616"/>
      <c r="F49" s="616"/>
      <c r="G49" s="616"/>
      <c r="H49" s="582"/>
      <c r="I49" s="582"/>
      <c r="J49" s="582"/>
    </row>
    <row r="50" spans="1:10" s="591" customFormat="1" ht="25.5">
      <c r="A50" s="585"/>
      <c r="B50" s="586"/>
      <c r="C50" s="622" t="s">
        <v>719</v>
      </c>
      <c r="D50" s="626" t="s">
        <v>720</v>
      </c>
      <c r="E50" s="593" t="s">
        <v>17</v>
      </c>
      <c r="F50" s="594" t="s">
        <v>96</v>
      </c>
      <c r="G50" s="594" t="s">
        <v>427</v>
      </c>
    </row>
    <row r="51" spans="1:10" s="591" customFormat="1" ht="13.5">
      <c r="A51" s="595"/>
      <c r="B51" s="596"/>
      <c r="C51" s="597" t="s">
        <v>481</v>
      </c>
      <c r="D51" s="593"/>
      <c r="E51" s="593"/>
      <c r="F51" s="594"/>
      <c r="G51" s="594"/>
    </row>
    <row r="52" spans="1:10" s="591" customFormat="1" ht="38.25">
      <c r="A52" s="585"/>
      <c r="B52" s="586"/>
      <c r="C52" s="598" t="s">
        <v>721</v>
      </c>
      <c r="D52" s="598" t="s">
        <v>712</v>
      </c>
      <c r="E52" s="593" t="s">
        <v>17</v>
      </c>
      <c r="F52" s="594" t="s">
        <v>96</v>
      </c>
      <c r="G52" s="594" t="s">
        <v>19</v>
      </c>
    </row>
    <row r="53" spans="1:10" ht="24.95" customHeight="1">
      <c r="A53" s="599" t="s">
        <v>91</v>
      </c>
      <c r="B53" s="600"/>
      <c r="C53" s="601"/>
      <c r="D53" s="602"/>
      <c r="E53" s="602"/>
      <c r="F53" s="603"/>
      <c r="G53" s="603"/>
      <c r="H53" s="582"/>
      <c r="I53" s="582"/>
      <c r="J53" s="582"/>
    </row>
    <row r="54" spans="1:10" s="591" customFormat="1">
      <c r="A54" s="614" t="s">
        <v>149</v>
      </c>
      <c r="B54" s="583"/>
      <c r="C54" s="584"/>
      <c r="D54" s="584"/>
      <c r="E54" s="584"/>
      <c r="F54" s="584"/>
      <c r="G54" s="584"/>
    </row>
    <row r="55" spans="1:10" s="591" customFormat="1" ht="13.5">
      <c r="A55" s="615"/>
      <c r="B55" s="616"/>
      <c r="C55" s="617" t="s">
        <v>97</v>
      </c>
      <c r="D55" s="616"/>
      <c r="E55" s="616"/>
      <c r="F55" s="616"/>
      <c r="G55" s="616"/>
    </row>
    <row r="56" spans="1:10" s="591" customFormat="1" ht="10.9" customHeight="1">
      <c r="A56" s="585"/>
      <c r="B56" s="624"/>
      <c r="C56" s="598" t="s">
        <v>722</v>
      </c>
      <c r="D56" s="598" t="s">
        <v>429</v>
      </c>
      <c r="E56" s="625" t="s">
        <v>17</v>
      </c>
      <c r="F56" s="624">
        <v>4</v>
      </c>
      <c r="G56" s="624" t="s">
        <v>371</v>
      </c>
    </row>
    <row r="57" spans="1:10" ht="24.95" customHeight="1">
      <c r="A57" s="615"/>
      <c r="B57" s="616"/>
      <c r="C57" s="617" t="s">
        <v>153</v>
      </c>
      <c r="D57" s="616"/>
      <c r="E57" s="616"/>
      <c r="F57" s="616"/>
      <c r="G57" s="616"/>
      <c r="H57" s="582"/>
      <c r="I57" s="582"/>
      <c r="J57" s="582"/>
    </row>
    <row r="58" spans="1:10" ht="25.5">
      <c r="A58" s="585"/>
      <c r="B58" s="586"/>
      <c r="C58" s="576" t="s">
        <v>723</v>
      </c>
      <c r="D58" s="576" t="s">
        <v>724</v>
      </c>
      <c r="E58" s="593" t="s">
        <v>17</v>
      </c>
      <c r="F58" s="594" t="s">
        <v>104</v>
      </c>
      <c r="G58" s="594" t="s">
        <v>19</v>
      </c>
      <c r="H58" s="582"/>
      <c r="I58" s="582"/>
      <c r="J58" s="582"/>
    </row>
    <row r="59" spans="1:10" s="591" customFormat="1" ht="25.5">
      <c r="A59" s="585"/>
      <c r="B59" s="586"/>
      <c r="C59" s="598" t="s">
        <v>725</v>
      </c>
      <c r="D59" s="598" t="s">
        <v>433</v>
      </c>
      <c r="E59" s="593" t="s">
        <v>17</v>
      </c>
      <c r="F59" s="594" t="s">
        <v>104</v>
      </c>
      <c r="G59" s="594" t="s">
        <v>19</v>
      </c>
    </row>
    <row r="60" spans="1:10" ht="13.5">
      <c r="A60" s="615"/>
      <c r="B60" s="616"/>
      <c r="C60" s="617" t="s">
        <v>161</v>
      </c>
      <c r="D60" s="616"/>
      <c r="E60" s="616"/>
      <c r="F60" s="616"/>
      <c r="G60" s="616"/>
      <c r="H60" s="582"/>
      <c r="I60" s="582"/>
      <c r="J60" s="582"/>
    </row>
    <row r="61" spans="1:10" ht="24.95" customHeight="1">
      <c r="A61" s="585"/>
      <c r="B61" s="624"/>
      <c r="C61" s="598" t="s">
        <v>726</v>
      </c>
      <c r="D61" s="598" t="s">
        <v>727</v>
      </c>
      <c r="E61" s="625" t="s">
        <v>17</v>
      </c>
      <c r="F61" s="624">
        <v>4</v>
      </c>
      <c r="G61" s="624" t="s">
        <v>19</v>
      </c>
      <c r="H61" s="582"/>
      <c r="I61" s="582"/>
      <c r="J61" s="582"/>
    </row>
    <row r="62" spans="1:10" ht="13.5">
      <c r="A62" s="615"/>
      <c r="B62" s="616"/>
      <c r="C62" s="617" t="s">
        <v>44</v>
      </c>
      <c r="D62" s="616"/>
      <c r="E62" s="616"/>
      <c r="F62" s="616"/>
      <c r="G62" s="616"/>
      <c r="H62" s="582"/>
      <c r="I62" s="582"/>
      <c r="J62" s="582"/>
    </row>
    <row r="63" spans="1:10" s="591" customFormat="1" ht="25.5">
      <c r="A63" s="585"/>
      <c r="B63" s="586"/>
      <c r="C63" s="606" t="s">
        <v>728</v>
      </c>
      <c r="D63" s="606" t="s">
        <v>413</v>
      </c>
      <c r="E63" s="593" t="s">
        <v>17</v>
      </c>
      <c r="F63" s="594" t="s">
        <v>104</v>
      </c>
      <c r="G63" s="594" t="s">
        <v>371</v>
      </c>
    </row>
    <row r="64" spans="1:10" ht="25.5">
      <c r="A64" s="585"/>
      <c r="B64" s="586"/>
      <c r="C64" s="598" t="s">
        <v>729</v>
      </c>
      <c r="D64" s="598" t="s">
        <v>730</v>
      </c>
      <c r="E64" s="593" t="s">
        <v>48</v>
      </c>
      <c r="F64" s="594" t="s">
        <v>104</v>
      </c>
      <c r="G64" s="594" t="s">
        <v>371</v>
      </c>
      <c r="H64" s="582"/>
      <c r="I64" s="582"/>
      <c r="J64" s="582"/>
    </row>
    <row r="65" spans="1:10" ht="24.95" customHeight="1">
      <c r="A65" s="585"/>
      <c r="B65" s="586"/>
      <c r="C65" s="618" t="s">
        <v>731</v>
      </c>
      <c r="D65" s="618" t="s">
        <v>692</v>
      </c>
      <c r="E65" s="593" t="s">
        <v>17</v>
      </c>
      <c r="F65" s="594" t="s">
        <v>104</v>
      </c>
      <c r="G65" s="594" t="s">
        <v>19</v>
      </c>
      <c r="H65" s="582"/>
      <c r="I65" s="582"/>
      <c r="J65" s="582"/>
    </row>
    <row r="66" spans="1:10" s="591" customFormat="1" ht="25.5">
      <c r="A66" s="585"/>
      <c r="B66" s="586"/>
      <c r="C66" s="619" t="s">
        <v>732</v>
      </c>
      <c r="D66" s="619" t="s">
        <v>692</v>
      </c>
      <c r="E66" s="593" t="s">
        <v>48</v>
      </c>
      <c r="F66" s="594" t="s">
        <v>104</v>
      </c>
      <c r="G66" s="594" t="s">
        <v>19</v>
      </c>
    </row>
    <row r="67" spans="1:10" s="591" customFormat="1" ht="13.5">
      <c r="A67" s="615"/>
      <c r="B67" s="616"/>
      <c r="C67" s="617" t="s">
        <v>52</v>
      </c>
      <c r="D67" s="616"/>
      <c r="E67" s="616"/>
      <c r="F67" s="616"/>
      <c r="G67" s="616"/>
    </row>
    <row r="68" spans="1:10" s="591" customFormat="1" ht="38.25">
      <c r="A68" s="585"/>
      <c r="B68" s="586"/>
      <c r="C68" s="608" t="s">
        <v>733</v>
      </c>
      <c r="D68" s="608" t="s">
        <v>440</v>
      </c>
      <c r="E68" s="593" t="s">
        <v>17</v>
      </c>
      <c r="F68" s="594" t="s">
        <v>104</v>
      </c>
      <c r="G68" s="594" t="s">
        <v>371</v>
      </c>
    </row>
    <row r="69" spans="1:10" ht="24" customHeight="1">
      <c r="A69" s="585"/>
      <c r="B69" s="586"/>
      <c r="C69" s="619" t="s">
        <v>734</v>
      </c>
      <c r="D69" s="619" t="s">
        <v>735</v>
      </c>
      <c r="E69" s="593" t="s">
        <v>17</v>
      </c>
      <c r="F69" s="594" t="s">
        <v>104</v>
      </c>
      <c r="G69" s="594" t="s">
        <v>19</v>
      </c>
      <c r="H69" s="582"/>
      <c r="I69" s="582"/>
      <c r="J69" s="582"/>
    </row>
    <row r="70" spans="1:10" ht="10.15" customHeight="1">
      <c r="A70" s="585"/>
      <c r="B70" s="586"/>
      <c r="C70" s="587"/>
      <c r="D70" s="593"/>
      <c r="E70" s="593"/>
      <c r="F70" s="594"/>
      <c r="G70" s="594"/>
      <c r="H70" s="582"/>
      <c r="I70" s="582"/>
      <c r="J70" s="582"/>
    </row>
    <row r="71" spans="1:10" ht="10.15" customHeight="1">
      <c r="A71" s="585"/>
      <c r="B71" s="586"/>
      <c r="C71" s="587"/>
      <c r="D71" s="593"/>
      <c r="E71" s="593"/>
      <c r="F71" s="594"/>
      <c r="G71" s="594"/>
      <c r="H71" s="582"/>
      <c r="I71" s="582"/>
      <c r="J71" s="582"/>
    </row>
    <row r="72" spans="1:10" ht="13.5">
      <c r="A72" s="615"/>
      <c r="B72" s="616"/>
      <c r="C72" s="617" t="s">
        <v>60</v>
      </c>
      <c r="D72" s="616"/>
      <c r="E72" s="616"/>
      <c r="F72" s="616"/>
      <c r="G72" s="616"/>
      <c r="H72" s="582"/>
      <c r="I72" s="582"/>
      <c r="J72" s="582"/>
    </row>
    <row r="73" spans="1:10" ht="24.95" customHeight="1">
      <c r="A73" s="585"/>
      <c r="B73" s="586"/>
      <c r="C73" s="598" t="s">
        <v>736</v>
      </c>
      <c r="D73" s="616"/>
      <c r="E73" s="616" t="s">
        <v>390</v>
      </c>
      <c r="F73" s="616">
        <v>4</v>
      </c>
      <c r="G73" s="616" t="s">
        <v>19</v>
      </c>
      <c r="H73" s="582"/>
      <c r="I73" s="582"/>
      <c r="J73" s="582"/>
    </row>
    <row r="74" spans="1:10" ht="13.5">
      <c r="A74" s="615"/>
      <c r="B74" s="616"/>
      <c r="C74" s="617" t="s">
        <v>65</v>
      </c>
      <c r="D74" s="616"/>
      <c r="E74" s="616"/>
      <c r="F74" s="616"/>
      <c r="G74" s="616"/>
      <c r="H74" s="582"/>
      <c r="I74" s="582"/>
      <c r="J74" s="582"/>
    </row>
    <row r="75" spans="1:10" ht="25.5">
      <c r="A75" s="585"/>
      <c r="B75" s="586"/>
      <c r="C75" s="576" t="s">
        <v>441</v>
      </c>
      <c r="D75" s="576" t="s">
        <v>737</v>
      </c>
      <c r="E75" s="593" t="s">
        <v>17</v>
      </c>
      <c r="F75" s="594" t="s">
        <v>104</v>
      </c>
      <c r="G75" s="594" t="s">
        <v>427</v>
      </c>
      <c r="H75" s="582"/>
      <c r="I75" s="582"/>
      <c r="J75" s="582"/>
    </row>
    <row r="76" spans="1:10" ht="13.5">
      <c r="A76" s="595"/>
      <c r="B76" s="596"/>
      <c r="C76" s="597" t="s">
        <v>481</v>
      </c>
      <c r="D76" s="593"/>
      <c r="E76" s="593"/>
      <c r="F76" s="594"/>
      <c r="G76" s="594"/>
      <c r="H76" s="582"/>
      <c r="I76" s="582"/>
      <c r="J76" s="582"/>
    </row>
    <row r="77" spans="1:10" ht="24.95" customHeight="1">
      <c r="A77" s="585"/>
      <c r="B77" s="586"/>
      <c r="C77" s="598" t="s">
        <v>738</v>
      </c>
      <c r="D77" s="598" t="s">
        <v>179</v>
      </c>
      <c r="E77" s="593" t="s">
        <v>17</v>
      </c>
      <c r="F77" s="594" t="s">
        <v>104</v>
      </c>
      <c r="G77" s="594" t="s">
        <v>19</v>
      </c>
      <c r="H77" s="582"/>
      <c r="I77" s="582"/>
      <c r="J77" s="582"/>
    </row>
    <row r="78" spans="1:10" ht="10.15" customHeight="1">
      <c r="A78" s="599" t="s">
        <v>91</v>
      </c>
      <c r="B78" s="600"/>
      <c r="C78" s="601"/>
      <c r="D78" s="602"/>
      <c r="E78" s="602"/>
      <c r="F78" s="603"/>
      <c r="G78" s="603"/>
      <c r="H78" s="582"/>
      <c r="I78" s="582"/>
      <c r="J78" s="582"/>
    </row>
    <row r="79" spans="1:10" ht="10.15" customHeight="1">
      <c r="A79" s="614" t="s">
        <v>181</v>
      </c>
      <c r="B79" s="583"/>
      <c r="C79" s="584"/>
      <c r="D79" s="584"/>
      <c r="E79" s="584"/>
      <c r="F79" s="584"/>
      <c r="G79" s="584"/>
      <c r="H79" s="582"/>
      <c r="I79" s="582"/>
      <c r="J79" s="582"/>
    </row>
    <row r="80" spans="1:10" ht="13.5">
      <c r="A80" s="615"/>
      <c r="B80" s="616"/>
      <c r="C80" s="617" t="s">
        <v>95</v>
      </c>
      <c r="D80" s="616"/>
      <c r="E80" s="616"/>
      <c r="F80" s="616"/>
      <c r="G80" s="616"/>
      <c r="H80" s="582"/>
      <c r="I80" s="582"/>
      <c r="J80" s="582"/>
    </row>
    <row r="81" spans="1:10" ht="24.95" customHeight="1">
      <c r="A81" s="585"/>
      <c r="B81" s="586"/>
      <c r="C81" s="619" t="s">
        <v>739</v>
      </c>
      <c r="D81" s="619" t="s">
        <v>249</v>
      </c>
      <c r="E81" s="593" t="s">
        <v>17</v>
      </c>
      <c r="F81" s="594" t="s">
        <v>39</v>
      </c>
      <c r="G81" s="594" t="s">
        <v>19</v>
      </c>
      <c r="H81" s="582"/>
      <c r="I81" s="582"/>
      <c r="J81" s="582"/>
    </row>
    <row r="82" spans="1:10" ht="13.5">
      <c r="A82" s="615"/>
      <c r="B82" s="616"/>
      <c r="C82" s="617" t="s">
        <v>185</v>
      </c>
      <c r="D82" s="616"/>
      <c r="E82" s="616"/>
      <c r="F82" s="616"/>
      <c r="G82" s="616"/>
      <c r="H82" s="582"/>
      <c r="I82" s="582"/>
      <c r="J82" s="582"/>
    </row>
    <row r="83" spans="1:10" ht="25.5">
      <c r="A83" s="585"/>
      <c r="B83" s="586"/>
      <c r="C83" s="619" t="s">
        <v>740</v>
      </c>
      <c r="D83" s="619" t="s">
        <v>741</v>
      </c>
      <c r="E83" s="593" t="s">
        <v>17</v>
      </c>
      <c r="F83" s="594" t="s">
        <v>39</v>
      </c>
      <c r="G83" s="594" t="s">
        <v>19</v>
      </c>
      <c r="H83" s="582"/>
      <c r="I83" s="582"/>
      <c r="J83" s="582"/>
    </row>
    <row r="84" spans="1:10" s="591" customFormat="1" ht="25.5">
      <c r="A84" s="585"/>
      <c r="B84" s="586"/>
      <c r="C84" s="627" t="s">
        <v>742</v>
      </c>
      <c r="D84" s="627" t="s">
        <v>743</v>
      </c>
      <c r="E84" s="593" t="s">
        <v>17</v>
      </c>
      <c r="F84" s="594" t="s">
        <v>39</v>
      </c>
      <c r="G84" s="594" t="s">
        <v>19</v>
      </c>
    </row>
    <row r="85" spans="1:10" ht="24.95" customHeight="1">
      <c r="A85" s="615"/>
      <c r="B85" s="616"/>
      <c r="C85" s="617" t="s">
        <v>196</v>
      </c>
      <c r="D85" s="616"/>
      <c r="E85" s="616"/>
      <c r="F85" s="616"/>
      <c r="G85" s="616"/>
      <c r="H85" s="582"/>
      <c r="I85" s="582"/>
      <c r="J85" s="582"/>
    </row>
    <row r="86" spans="1:10" s="591" customFormat="1" ht="25.5">
      <c r="A86" s="585"/>
      <c r="B86" s="586"/>
      <c r="C86" s="619" t="s">
        <v>744</v>
      </c>
      <c r="D86" s="576" t="s">
        <v>745</v>
      </c>
      <c r="E86" s="593" t="s">
        <v>17</v>
      </c>
      <c r="F86" s="594" t="s">
        <v>39</v>
      </c>
      <c r="G86" s="594" t="s">
        <v>19</v>
      </c>
    </row>
    <row r="87" spans="1:10" s="591" customFormat="1">
      <c r="A87" s="585"/>
      <c r="B87" s="586"/>
      <c r="C87" s="628" t="s">
        <v>746</v>
      </c>
      <c r="D87" s="620" t="s">
        <v>747</v>
      </c>
      <c r="E87" s="593" t="s">
        <v>17</v>
      </c>
      <c r="F87" s="594" t="s">
        <v>39</v>
      </c>
      <c r="G87" s="594" t="s">
        <v>33</v>
      </c>
    </row>
    <row r="88" spans="1:10" s="591" customFormat="1" ht="25.5">
      <c r="A88" s="585"/>
      <c r="B88" s="586"/>
      <c r="C88" s="628" t="s">
        <v>748</v>
      </c>
      <c r="D88" s="620" t="s">
        <v>749</v>
      </c>
      <c r="E88" s="593" t="s">
        <v>750</v>
      </c>
      <c r="F88" s="594" t="s">
        <v>39</v>
      </c>
      <c r="G88" s="594" t="s">
        <v>19</v>
      </c>
    </row>
    <row r="89" spans="1:10" ht="15.75" customHeight="1">
      <c r="A89" s="585"/>
      <c r="B89" s="586"/>
      <c r="C89" s="587"/>
      <c r="D89" s="593"/>
      <c r="E89" s="593"/>
      <c r="F89" s="594"/>
      <c r="G89" s="594"/>
      <c r="H89" s="582"/>
      <c r="I89" s="582"/>
      <c r="J89" s="582"/>
    </row>
    <row r="90" spans="1:10" s="591" customFormat="1" ht="13.5">
      <c r="A90" s="615"/>
      <c r="B90" s="616"/>
      <c r="C90" s="617" t="s">
        <v>203</v>
      </c>
      <c r="D90" s="616"/>
      <c r="E90" s="616"/>
      <c r="F90" s="616"/>
      <c r="G90" s="616"/>
    </row>
    <row r="91" spans="1:10" s="591" customFormat="1" ht="25.5">
      <c r="A91" s="585"/>
      <c r="B91" s="586"/>
      <c r="C91" s="609" t="s">
        <v>751</v>
      </c>
      <c r="D91" s="609" t="s">
        <v>453</v>
      </c>
      <c r="E91" s="593" t="s">
        <v>17</v>
      </c>
      <c r="F91" s="594" t="s">
        <v>39</v>
      </c>
      <c r="G91" s="594" t="s">
        <v>371</v>
      </c>
    </row>
    <row r="92" spans="1:10" s="591" customFormat="1" ht="13.5">
      <c r="A92" s="615"/>
      <c r="B92" s="616"/>
      <c r="C92" s="617" t="s">
        <v>212</v>
      </c>
      <c r="D92" s="616"/>
      <c r="E92" s="616"/>
      <c r="F92" s="616"/>
      <c r="G92" s="616"/>
    </row>
    <row r="93" spans="1:10" s="591" customFormat="1" ht="25.5">
      <c r="A93" s="585"/>
      <c r="B93" s="586"/>
      <c r="C93" s="629" t="s">
        <v>752</v>
      </c>
      <c r="D93" s="629" t="s">
        <v>753</v>
      </c>
      <c r="E93" s="593" t="s">
        <v>17</v>
      </c>
      <c r="F93" s="594" t="s">
        <v>39</v>
      </c>
      <c r="G93" s="594" t="s">
        <v>19</v>
      </c>
    </row>
    <row r="94" spans="1:10" ht="24.95" customHeight="1">
      <c r="A94" s="585"/>
      <c r="B94" s="586"/>
      <c r="C94" s="628" t="s">
        <v>754</v>
      </c>
      <c r="D94" s="593"/>
      <c r="E94" s="593" t="s">
        <v>459</v>
      </c>
      <c r="F94" s="594" t="s">
        <v>39</v>
      </c>
      <c r="G94" s="594" t="s">
        <v>19</v>
      </c>
      <c r="H94" s="582"/>
      <c r="I94" s="582"/>
      <c r="J94" s="582"/>
    </row>
    <row r="95" spans="1:10" ht="24.95" customHeight="1">
      <c r="A95" s="615"/>
      <c r="B95" s="616"/>
      <c r="C95" s="617" t="s">
        <v>220</v>
      </c>
      <c r="D95" s="616"/>
      <c r="E95" s="616"/>
      <c r="F95" s="616"/>
      <c r="G95" s="616"/>
      <c r="H95" s="582"/>
      <c r="I95" s="582"/>
      <c r="J95" s="582"/>
    </row>
    <row r="96" spans="1:10" s="591" customFormat="1" ht="25.5">
      <c r="A96" s="585"/>
      <c r="B96" s="586"/>
      <c r="C96" s="630" t="s">
        <v>755</v>
      </c>
      <c r="D96" s="629" t="s">
        <v>756</v>
      </c>
      <c r="E96" s="593" t="s">
        <v>17</v>
      </c>
      <c r="F96" s="594" t="s">
        <v>39</v>
      </c>
      <c r="G96" s="594" t="s">
        <v>19</v>
      </c>
    </row>
    <row r="97" spans="1:10" s="591" customFormat="1" ht="25.5">
      <c r="A97" s="585"/>
      <c r="B97" s="586"/>
      <c r="C97" s="628" t="s">
        <v>457</v>
      </c>
      <c r="D97" s="628" t="s">
        <v>458</v>
      </c>
      <c r="E97" s="593" t="s">
        <v>459</v>
      </c>
      <c r="F97" s="594" t="s">
        <v>39</v>
      </c>
      <c r="G97" s="594" t="s">
        <v>757</v>
      </c>
    </row>
    <row r="98" spans="1:10" s="591" customFormat="1" ht="13.5">
      <c r="A98" s="615"/>
      <c r="B98" s="616"/>
      <c r="C98" s="617" t="s">
        <v>60</v>
      </c>
      <c r="D98" s="616"/>
      <c r="E98" s="616"/>
      <c r="F98" s="616"/>
      <c r="G98" s="616"/>
    </row>
    <row r="99" spans="1:10" ht="24.95" customHeight="1">
      <c r="A99" s="585"/>
      <c r="B99" s="586"/>
      <c r="C99" s="618" t="s">
        <v>758</v>
      </c>
      <c r="D99" s="620"/>
      <c r="E99" s="616" t="s">
        <v>390</v>
      </c>
      <c r="F99" s="616">
        <v>5</v>
      </c>
      <c r="G99" s="582" t="s">
        <v>19</v>
      </c>
      <c r="H99" s="582"/>
      <c r="I99" s="582"/>
      <c r="J99" s="582"/>
    </row>
    <row r="100" spans="1:10" s="591" customFormat="1" ht="13.5">
      <c r="A100" s="615"/>
      <c r="B100" s="616"/>
      <c r="C100" s="617" t="s">
        <v>230</v>
      </c>
      <c r="D100" s="616"/>
      <c r="E100" s="616"/>
      <c r="F100" s="616"/>
      <c r="G100" s="616"/>
    </row>
    <row r="101" spans="1:10" s="591" customFormat="1" ht="25.5">
      <c r="A101" s="585"/>
      <c r="B101" s="586"/>
      <c r="C101" s="631" t="s">
        <v>759</v>
      </c>
      <c r="D101" s="631" t="s">
        <v>2418</v>
      </c>
      <c r="E101" s="593" t="s">
        <v>233</v>
      </c>
      <c r="F101" s="594" t="s">
        <v>39</v>
      </c>
      <c r="G101" s="594" t="s">
        <v>19</v>
      </c>
    </row>
    <row r="102" spans="1:10" s="591" customFormat="1" ht="13.5">
      <c r="A102" s="615"/>
      <c r="B102" s="616"/>
      <c r="C102" s="617" t="s">
        <v>65</v>
      </c>
      <c r="D102" s="616"/>
      <c r="E102" s="616"/>
      <c r="F102" s="616"/>
      <c r="G102" s="616"/>
    </row>
    <row r="103" spans="1:10" ht="24.95" customHeight="1">
      <c r="A103" s="585"/>
      <c r="B103" s="586"/>
      <c r="C103" s="631" t="s">
        <v>760</v>
      </c>
      <c r="D103" s="629" t="s">
        <v>239</v>
      </c>
      <c r="E103" s="593" t="s">
        <v>17</v>
      </c>
      <c r="F103" s="594" t="s">
        <v>39</v>
      </c>
      <c r="G103" s="594" t="s">
        <v>427</v>
      </c>
      <c r="H103" s="582"/>
      <c r="I103" s="582"/>
      <c r="J103" s="582"/>
    </row>
    <row r="104" spans="1:10" s="591" customFormat="1">
      <c r="A104" s="599" t="s">
        <v>91</v>
      </c>
      <c r="B104" s="600"/>
      <c r="C104" s="601"/>
      <c r="D104" s="602"/>
      <c r="E104" s="602"/>
      <c r="F104" s="603"/>
      <c r="G104" s="603"/>
    </row>
    <row r="105" spans="1:10" s="591" customFormat="1">
      <c r="A105" s="614" t="s">
        <v>247</v>
      </c>
      <c r="B105" s="583"/>
      <c r="C105" s="584"/>
      <c r="D105" s="584"/>
      <c r="E105" s="584"/>
      <c r="F105" s="584"/>
      <c r="G105" s="584"/>
    </row>
    <row r="106" spans="1:10" s="591" customFormat="1" ht="13.5">
      <c r="A106" s="615"/>
      <c r="B106" s="616"/>
      <c r="C106" s="617" t="s">
        <v>97</v>
      </c>
      <c r="D106" s="616"/>
      <c r="E106" s="616"/>
      <c r="F106" s="616"/>
      <c r="G106" s="616"/>
    </row>
    <row r="107" spans="1:10" ht="24.95" customHeight="1">
      <c r="A107" s="585"/>
      <c r="B107" s="586"/>
      <c r="C107" s="630" t="s">
        <v>761</v>
      </c>
      <c r="D107" s="630" t="s">
        <v>466</v>
      </c>
      <c r="E107" s="593" t="s">
        <v>17</v>
      </c>
      <c r="F107" s="594" t="s">
        <v>41</v>
      </c>
      <c r="G107" s="594" t="s">
        <v>762</v>
      </c>
      <c r="H107" s="582"/>
      <c r="I107" s="582"/>
      <c r="J107" s="582"/>
    </row>
    <row r="108" spans="1:10" ht="13.5">
      <c r="A108" s="615"/>
      <c r="B108" s="616"/>
      <c r="C108" s="617" t="s">
        <v>250</v>
      </c>
      <c r="D108" s="616"/>
      <c r="E108" s="616"/>
      <c r="F108" s="616"/>
      <c r="G108" s="616"/>
      <c r="H108" s="582"/>
      <c r="I108" s="582"/>
      <c r="J108" s="582"/>
    </row>
    <row r="109" spans="1:10" ht="38.25">
      <c r="A109" s="585"/>
      <c r="B109" s="586"/>
      <c r="C109" s="608" t="s">
        <v>763</v>
      </c>
      <c r="D109" s="608" t="s">
        <v>764</v>
      </c>
      <c r="E109" s="593" t="s">
        <v>17</v>
      </c>
      <c r="F109" s="594" t="s">
        <v>41</v>
      </c>
      <c r="G109" s="594" t="s">
        <v>762</v>
      </c>
      <c r="H109" s="582"/>
      <c r="I109" s="582"/>
      <c r="J109" s="582"/>
    </row>
    <row r="110" spans="1:10" ht="38.25">
      <c r="A110" s="585"/>
      <c r="B110" s="586"/>
      <c r="C110" s="610" t="s">
        <v>765</v>
      </c>
      <c r="D110" s="629" t="s">
        <v>766</v>
      </c>
      <c r="E110" s="593" t="s">
        <v>17</v>
      </c>
      <c r="F110" s="594" t="s">
        <v>41</v>
      </c>
      <c r="G110" s="594" t="s">
        <v>762</v>
      </c>
      <c r="H110" s="582"/>
      <c r="I110" s="582"/>
      <c r="J110" s="582"/>
    </row>
    <row r="111" spans="1:10" ht="24.95" customHeight="1">
      <c r="A111" s="615"/>
      <c r="B111" s="616"/>
      <c r="C111" s="617" t="s">
        <v>260</v>
      </c>
      <c r="D111" s="616"/>
      <c r="E111" s="616"/>
      <c r="F111" s="616"/>
      <c r="G111" s="616"/>
      <c r="H111" s="582"/>
      <c r="I111" s="582"/>
      <c r="J111" s="582"/>
    </row>
    <row r="112" spans="1:10" s="591" customFormat="1" ht="25.5">
      <c r="A112" s="585"/>
      <c r="B112" s="586"/>
      <c r="C112" s="632" t="s">
        <v>767</v>
      </c>
      <c r="D112" s="576" t="s">
        <v>768</v>
      </c>
      <c r="E112" s="593" t="s">
        <v>17</v>
      </c>
      <c r="F112" s="594" t="s">
        <v>41</v>
      </c>
      <c r="G112" s="594" t="s">
        <v>762</v>
      </c>
    </row>
    <row r="113" spans="1:10" s="591" customFormat="1" ht="13.5">
      <c r="A113" s="615"/>
      <c r="B113" s="616"/>
      <c r="C113" s="617" t="s">
        <v>44</v>
      </c>
      <c r="D113" s="616"/>
      <c r="E113" s="616"/>
      <c r="F113" s="616"/>
      <c r="G113" s="616"/>
    </row>
    <row r="114" spans="1:10" s="591" customFormat="1" ht="25.5">
      <c r="A114" s="585"/>
      <c r="B114" s="586"/>
      <c r="C114" s="629" t="s">
        <v>769</v>
      </c>
      <c r="D114" s="576" t="s">
        <v>749</v>
      </c>
      <c r="E114" s="593" t="s">
        <v>750</v>
      </c>
      <c r="F114" s="594" t="s">
        <v>41</v>
      </c>
      <c r="G114" s="594" t="s">
        <v>762</v>
      </c>
    </row>
    <row r="115" spans="1:10" ht="24.95" customHeight="1">
      <c r="A115" s="615"/>
      <c r="B115" s="616"/>
      <c r="C115" s="617" t="s">
        <v>50</v>
      </c>
      <c r="D115" s="616"/>
      <c r="E115" s="616"/>
      <c r="F115" s="616"/>
      <c r="G115" s="616"/>
      <c r="H115" s="582"/>
      <c r="I115" s="582"/>
      <c r="J115" s="582"/>
    </row>
    <row r="116" spans="1:10" ht="25.5">
      <c r="A116" s="585"/>
      <c r="B116" s="624"/>
      <c r="C116" s="619" t="s">
        <v>770</v>
      </c>
      <c r="D116" s="619" t="s">
        <v>202</v>
      </c>
      <c r="E116" s="625" t="s">
        <v>17</v>
      </c>
      <c r="F116" s="624">
        <v>6</v>
      </c>
      <c r="G116" s="624" t="s">
        <v>762</v>
      </c>
      <c r="H116" s="582"/>
      <c r="I116" s="582"/>
      <c r="J116" s="582"/>
    </row>
    <row r="117" spans="1:10" ht="13.5">
      <c r="A117" s="615"/>
      <c r="B117" s="616"/>
      <c r="C117" s="617" t="s">
        <v>203</v>
      </c>
      <c r="D117" s="616"/>
      <c r="E117" s="616"/>
      <c r="F117" s="616"/>
      <c r="G117" s="616"/>
      <c r="H117" s="582"/>
      <c r="I117" s="582"/>
      <c r="J117" s="582"/>
    </row>
    <row r="118" spans="1:10" ht="51">
      <c r="A118" s="585"/>
      <c r="B118" s="586"/>
      <c r="C118" s="633" t="s">
        <v>771</v>
      </c>
      <c r="D118" s="618" t="s">
        <v>772</v>
      </c>
      <c r="E118" s="593" t="s">
        <v>773</v>
      </c>
      <c r="F118" s="594" t="s">
        <v>41</v>
      </c>
      <c r="G118" s="594" t="s">
        <v>33</v>
      </c>
      <c r="H118" s="582"/>
      <c r="I118" s="582"/>
      <c r="J118" s="582"/>
    </row>
    <row r="119" spans="1:10" ht="24.95" customHeight="1">
      <c r="A119" s="615"/>
      <c r="B119" s="616"/>
      <c r="C119" s="617" t="s">
        <v>212</v>
      </c>
      <c r="D119" s="616"/>
      <c r="E119" s="616"/>
      <c r="F119" s="616"/>
      <c r="G119" s="616"/>
      <c r="H119" s="582"/>
      <c r="I119" s="582"/>
      <c r="J119" s="582"/>
    </row>
    <row r="120" spans="1:10" ht="25.5">
      <c r="A120" s="585"/>
      <c r="B120" s="586"/>
      <c r="C120" s="628" t="s">
        <v>774</v>
      </c>
      <c r="D120" s="628" t="s">
        <v>775</v>
      </c>
      <c r="E120" s="593" t="s">
        <v>17</v>
      </c>
      <c r="F120" s="594" t="s">
        <v>41</v>
      </c>
      <c r="G120" s="594" t="s">
        <v>762</v>
      </c>
      <c r="H120" s="582"/>
      <c r="I120" s="582"/>
      <c r="J120" s="582"/>
    </row>
    <row r="121" spans="1:10">
      <c r="A121" s="585"/>
      <c r="B121" s="586"/>
      <c r="C121" s="587"/>
      <c r="D121" s="593"/>
      <c r="E121" s="593"/>
      <c r="F121" s="594"/>
      <c r="G121" s="594"/>
      <c r="H121" s="582"/>
      <c r="I121" s="582"/>
      <c r="J121" s="582"/>
    </row>
    <row r="122" spans="1:10" ht="13.5">
      <c r="A122" s="585"/>
      <c r="B122" s="586"/>
      <c r="C122" s="617" t="s">
        <v>220</v>
      </c>
      <c r="D122" s="616"/>
      <c r="E122" s="616"/>
      <c r="F122" s="616"/>
      <c r="G122" s="616"/>
      <c r="H122" s="582"/>
      <c r="I122" s="582"/>
      <c r="J122" s="582"/>
    </row>
    <row r="123" spans="1:10" ht="24.95" customHeight="1">
      <c r="A123" s="615"/>
      <c r="B123" s="616"/>
      <c r="C123" s="634" t="s">
        <v>776</v>
      </c>
      <c r="D123" s="634" t="s">
        <v>777</v>
      </c>
      <c r="E123" s="593" t="s">
        <v>17</v>
      </c>
      <c r="F123" s="594" t="s">
        <v>41</v>
      </c>
      <c r="G123" s="594" t="s">
        <v>762</v>
      </c>
      <c r="H123" s="582"/>
      <c r="I123" s="582"/>
      <c r="J123" s="582"/>
    </row>
    <row r="124" spans="1:10" ht="13.5">
      <c r="A124" s="585"/>
      <c r="B124" s="624"/>
      <c r="C124" s="617" t="s">
        <v>60</v>
      </c>
      <c r="D124" s="616"/>
      <c r="E124" s="616"/>
      <c r="F124" s="616"/>
      <c r="G124" s="616"/>
      <c r="H124" s="582"/>
      <c r="I124" s="582"/>
      <c r="J124" s="582"/>
    </row>
    <row r="125" spans="1:10" ht="25.5">
      <c r="A125" s="585"/>
      <c r="B125" s="624"/>
      <c r="C125" s="618" t="s">
        <v>778</v>
      </c>
      <c r="D125" s="593"/>
      <c r="E125" s="593" t="s">
        <v>390</v>
      </c>
      <c r="F125" s="594" t="s">
        <v>41</v>
      </c>
      <c r="G125" s="594" t="s">
        <v>762</v>
      </c>
      <c r="H125" s="582"/>
      <c r="I125" s="582"/>
      <c r="J125" s="582"/>
    </row>
    <row r="126" spans="1:10">
      <c r="A126" s="585"/>
      <c r="B126" s="624"/>
      <c r="C126" s="587"/>
      <c r="D126" s="593"/>
      <c r="E126" s="593"/>
      <c r="F126" s="594"/>
      <c r="G126" s="594"/>
      <c r="H126" s="582"/>
      <c r="I126" s="582"/>
      <c r="J126" s="582"/>
    </row>
    <row r="127" spans="1:10" ht="24.95" customHeight="1">
      <c r="A127" s="615"/>
      <c r="B127" s="616"/>
      <c r="C127" s="617" t="s">
        <v>230</v>
      </c>
      <c r="D127" s="616"/>
      <c r="E127" s="616"/>
      <c r="F127" s="616"/>
      <c r="G127" s="616"/>
      <c r="H127" s="582"/>
      <c r="I127" s="582"/>
      <c r="J127" s="582"/>
    </row>
    <row r="128" spans="1:10" ht="25.5">
      <c r="A128" s="585"/>
      <c r="B128" s="586"/>
      <c r="C128" s="631" t="s">
        <v>779</v>
      </c>
      <c r="D128" s="631" t="s">
        <v>2418</v>
      </c>
      <c r="E128" s="593" t="s">
        <v>233</v>
      </c>
      <c r="F128" s="594" t="s">
        <v>41</v>
      </c>
      <c r="G128" s="594" t="s">
        <v>762</v>
      </c>
      <c r="H128" s="582"/>
      <c r="I128" s="582"/>
      <c r="J128" s="582"/>
    </row>
    <row r="129" spans="1:10" ht="13.5">
      <c r="A129" s="615"/>
      <c r="B129" s="616"/>
      <c r="C129" s="617" t="s">
        <v>87</v>
      </c>
      <c r="D129" s="616"/>
      <c r="E129" s="616"/>
      <c r="F129" s="616"/>
      <c r="G129" s="616"/>
      <c r="H129" s="582"/>
      <c r="I129" s="582"/>
      <c r="J129" s="582"/>
    </row>
    <row r="130" spans="1:10" ht="25.5">
      <c r="A130" s="585"/>
      <c r="B130" s="586"/>
      <c r="C130" s="631" t="s">
        <v>780</v>
      </c>
      <c r="D130" s="629" t="s">
        <v>781</v>
      </c>
      <c r="E130" s="625" t="s">
        <v>17</v>
      </c>
      <c r="F130" s="624">
        <v>6</v>
      </c>
      <c r="G130" s="624" t="s">
        <v>762</v>
      </c>
      <c r="H130" s="582"/>
      <c r="I130" s="582"/>
      <c r="J130" s="582"/>
    </row>
    <row r="131" spans="1:10" ht="24.95" customHeight="1">
      <c r="A131" s="615"/>
      <c r="B131" s="616"/>
      <c r="C131" s="617" t="s">
        <v>65</v>
      </c>
      <c r="D131" s="616"/>
      <c r="E131" s="616"/>
      <c r="F131" s="616"/>
      <c r="G131" s="616"/>
      <c r="H131" s="582"/>
      <c r="I131" s="582"/>
      <c r="J131" s="582"/>
    </row>
    <row r="132" spans="1:10" s="591" customFormat="1" ht="25.5">
      <c r="A132" s="585"/>
      <c r="B132" s="586"/>
      <c r="C132" s="628" t="s">
        <v>782</v>
      </c>
      <c r="D132" s="628" t="s">
        <v>239</v>
      </c>
      <c r="E132" s="593" t="s">
        <v>17</v>
      </c>
      <c r="F132" s="594" t="s">
        <v>41</v>
      </c>
      <c r="G132" s="594" t="s">
        <v>427</v>
      </c>
    </row>
    <row r="133" spans="1:10" s="591" customFormat="1" ht="13.5">
      <c r="A133" s="615"/>
      <c r="B133" s="616"/>
      <c r="C133" s="584"/>
      <c r="D133" s="584"/>
      <c r="E133" s="584"/>
      <c r="F133" s="584"/>
      <c r="G133" s="584"/>
    </row>
    <row r="134" spans="1:10" s="591" customFormat="1">
      <c r="A134" s="599" t="s">
        <v>91</v>
      </c>
      <c r="B134" s="600"/>
      <c r="C134" s="625"/>
      <c r="D134" s="625"/>
      <c r="E134" s="625"/>
      <c r="F134" s="624"/>
      <c r="G134" s="624"/>
    </row>
    <row r="135" spans="1:10" ht="24.95" customHeight="1">
      <c r="A135" s="614" t="s">
        <v>282</v>
      </c>
      <c r="B135" s="583"/>
      <c r="C135" s="625"/>
      <c r="D135" s="625"/>
      <c r="E135" s="625"/>
      <c r="F135" s="624"/>
      <c r="G135" s="624"/>
      <c r="H135" s="582"/>
      <c r="I135" s="582"/>
      <c r="J135" s="582"/>
    </row>
    <row r="136" spans="1:10" ht="13.5">
      <c r="A136" s="615"/>
      <c r="B136" s="616"/>
      <c r="C136" s="617" t="s">
        <v>285</v>
      </c>
      <c r="D136" s="616"/>
      <c r="E136" s="616"/>
      <c r="F136" s="616"/>
      <c r="G136" s="616"/>
      <c r="H136" s="582"/>
      <c r="I136" s="582"/>
      <c r="J136" s="582"/>
    </row>
    <row r="137" spans="1:10" ht="38.25">
      <c r="A137" s="585"/>
      <c r="B137" s="586"/>
      <c r="C137" s="610" t="s">
        <v>784</v>
      </c>
      <c r="D137" s="610" t="s">
        <v>785</v>
      </c>
      <c r="E137" s="593" t="s">
        <v>17</v>
      </c>
      <c r="F137" s="594" t="s">
        <v>43</v>
      </c>
      <c r="G137" s="594" t="s">
        <v>19</v>
      </c>
      <c r="H137" s="582"/>
      <c r="I137" s="582"/>
      <c r="J137" s="582"/>
    </row>
    <row r="138" spans="1:10" ht="13.5">
      <c r="A138" s="615"/>
      <c r="B138" s="616"/>
      <c r="C138" s="617" t="s">
        <v>294</v>
      </c>
      <c r="D138" s="616"/>
      <c r="E138" s="616"/>
      <c r="F138" s="616"/>
      <c r="G138" s="616"/>
      <c r="H138" s="582"/>
      <c r="I138" s="582"/>
      <c r="J138" s="582"/>
    </row>
    <row r="139" spans="1:10" ht="37.5" customHeight="1">
      <c r="A139" s="585"/>
      <c r="B139" s="624"/>
      <c r="C139" s="635" t="s">
        <v>786</v>
      </c>
      <c r="D139" s="576" t="s">
        <v>787</v>
      </c>
      <c r="E139" s="593" t="s">
        <v>17</v>
      </c>
      <c r="F139" s="594" t="s">
        <v>43</v>
      </c>
      <c r="G139" s="594" t="s">
        <v>33</v>
      </c>
      <c r="H139" s="582"/>
      <c r="I139" s="582"/>
      <c r="J139" s="582"/>
    </row>
    <row r="140" spans="1:10" s="591" customFormat="1" ht="13.5">
      <c r="A140" s="615"/>
      <c r="B140" s="616"/>
      <c r="C140" s="617" t="s">
        <v>44</v>
      </c>
      <c r="D140" s="616"/>
      <c r="E140" s="616"/>
      <c r="F140" s="616"/>
      <c r="G140" s="616"/>
    </row>
    <row r="141" spans="1:10" s="591" customFormat="1">
      <c r="A141" s="585"/>
      <c r="B141" s="586"/>
      <c r="C141" s="636" t="s">
        <v>788</v>
      </c>
      <c r="D141" s="620" t="s">
        <v>789</v>
      </c>
      <c r="E141" s="593" t="s">
        <v>17</v>
      </c>
      <c r="F141" s="594" t="s">
        <v>43</v>
      </c>
      <c r="G141" s="594" t="s">
        <v>33</v>
      </c>
    </row>
    <row r="142" spans="1:10" s="591" customFormat="1" ht="13.5">
      <c r="A142" s="615"/>
      <c r="B142" s="616"/>
      <c r="C142" s="617" t="s">
        <v>97</v>
      </c>
      <c r="D142" s="616"/>
      <c r="E142" s="616"/>
      <c r="F142" s="616"/>
      <c r="G142" s="616"/>
    </row>
    <row r="143" spans="1:10" ht="24.95" customHeight="1">
      <c r="A143" s="585"/>
      <c r="B143" s="624"/>
      <c r="C143" s="636" t="s">
        <v>783</v>
      </c>
      <c r="D143" s="629" t="s">
        <v>249</v>
      </c>
      <c r="E143" s="593" t="s">
        <v>17</v>
      </c>
      <c r="F143" s="594" t="s">
        <v>43</v>
      </c>
      <c r="G143" s="594" t="s">
        <v>19</v>
      </c>
      <c r="H143" s="582"/>
      <c r="I143" s="582"/>
      <c r="J143" s="582"/>
    </row>
    <row r="144" spans="1:10" ht="13.5">
      <c r="A144" s="615"/>
      <c r="B144" s="616"/>
      <c r="C144" s="617" t="s">
        <v>298</v>
      </c>
      <c r="D144" s="616"/>
      <c r="E144" s="616"/>
      <c r="F144" s="616"/>
      <c r="G144" s="616"/>
      <c r="H144" s="582"/>
      <c r="I144" s="582"/>
      <c r="J144" s="582"/>
    </row>
    <row r="145" spans="1:10" ht="38.25">
      <c r="A145" s="585"/>
      <c r="B145" s="586"/>
      <c r="C145" s="609" t="s">
        <v>790</v>
      </c>
      <c r="D145" s="609" t="s">
        <v>791</v>
      </c>
      <c r="E145" s="593" t="s">
        <v>17</v>
      </c>
      <c r="F145" s="594" t="s">
        <v>43</v>
      </c>
      <c r="G145" s="594" t="s">
        <v>371</v>
      </c>
      <c r="H145" s="582"/>
      <c r="I145" s="582"/>
      <c r="J145" s="582"/>
    </row>
    <row r="146" spans="1:10" ht="13.5">
      <c r="A146" s="615"/>
      <c r="B146" s="616"/>
      <c r="C146" s="617" t="s">
        <v>304</v>
      </c>
      <c r="D146" s="616"/>
      <c r="E146" s="616"/>
      <c r="F146" s="616"/>
      <c r="G146" s="616"/>
      <c r="H146" s="582"/>
      <c r="I146" s="582"/>
      <c r="J146" s="582"/>
    </row>
    <row r="147" spans="1:10" ht="24.95" customHeight="1">
      <c r="A147" s="585"/>
      <c r="B147" s="586"/>
      <c r="C147" s="637" t="s">
        <v>792</v>
      </c>
      <c r="D147" s="620" t="s">
        <v>793</v>
      </c>
      <c r="E147" s="593" t="s">
        <v>17</v>
      </c>
      <c r="F147" s="594" t="s">
        <v>43</v>
      </c>
      <c r="G147" s="594" t="s">
        <v>19</v>
      </c>
      <c r="H147" s="582"/>
      <c r="I147" s="582"/>
      <c r="J147" s="582"/>
    </row>
    <row r="148" spans="1:10" ht="10.9" customHeight="1">
      <c r="A148" s="615"/>
      <c r="B148" s="616"/>
      <c r="C148" s="617" t="s">
        <v>309</v>
      </c>
      <c r="D148" s="616"/>
      <c r="E148" s="616"/>
      <c r="F148" s="616"/>
      <c r="G148" s="616"/>
      <c r="H148" s="582"/>
      <c r="I148" s="582"/>
      <c r="J148" s="582"/>
    </row>
    <row r="149" spans="1:10" ht="10.15" customHeight="1">
      <c r="A149" s="585"/>
      <c r="B149" s="586"/>
      <c r="C149" s="620" t="s">
        <v>794</v>
      </c>
      <c r="D149" s="618" t="s">
        <v>795</v>
      </c>
      <c r="E149" s="593" t="s">
        <v>17</v>
      </c>
      <c r="F149" s="594" t="s">
        <v>43</v>
      </c>
      <c r="G149" s="594" t="s">
        <v>19</v>
      </c>
      <c r="H149" s="582"/>
      <c r="I149" s="582"/>
      <c r="J149" s="582"/>
    </row>
    <row r="150" spans="1:10" s="591" customFormat="1" ht="13.5">
      <c r="A150" s="615"/>
      <c r="B150" s="616"/>
      <c r="C150" s="617" t="s">
        <v>212</v>
      </c>
      <c r="D150" s="616"/>
      <c r="E150" s="616"/>
      <c r="F150" s="616"/>
      <c r="G150" s="616"/>
    </row>
    <row r="151" spans="1:10" ht="24.95" customHeight="1">
      <c r="A151" s="585"/>
      <c r="B151" s="586"/>
      <c r="C151" s="628" t="s">
        <v>796</v>
      </c>
      <c r="D151" s="628" t="s">
        <v>797</v>
      </c>
      <c r="E151" s="593" t="s">
        <v>17</v>
      </c>
      <c r="F151" s="594" t="s">
        <v>43</v>
      </c>
      <c r="G151" s="594" t="s">
        <v>19</v>
      </c>
      <c r="H151" s="582"/>
      <c r="I151" s="582"/>
      <c r="J151" s="582"/>
    </row>
    <row r="152" spans="1:10" s="591" customFormat="1" ht="13.5">
      <c r="A152" s="615"/>
      <c r="B152" s="616"/>
      <c r="C152" s="617" t="s">
        <v>219</v>
      </c>
      <c r="D152" s="616"/>
      <c r="E152" s="616"/>
      <c r="F152" s="616"/>
      <c r="G152" s="616"/>
    </row>
    <row r="153" spans="1:10" s="591" customFormat="1" ht="25.5">
      <c r="A153" s="585"/>
      <c r="B153" s="624"/>
      <c r="C153" s="629" t="s">
        <v>798</v>
      </c>
      <c r="D153" s="629" t="s">
        <v>799</v>
      </c>
      <c r="E153" s="625" t="s">
        <v>17</v>
      </c>
      <c r="F153" s="624">
        <v>7</v>
      </c>
      <c r="G153" s="624" t="s">
        <v>19</v>
      </c>
    </row>
    <row r="154" spans="1:10" s="591" customFormat="1" ht="13.5">
      <c r="A154" s="615"/>
      <c r="B154" s="616"/>
      <c r="C154" s="617" t="s">
        <v>220</v>
      </c>
      <c r="D154" s="616"/>
      <c r="E154" s="616"/>
      <c r="F154" s="616"/>
      <c r="G154" s="616"/>
    </row>
    <row r="155" spans="1:10" ht="24.95" customHeight="1">
      <c r="A155" s="585"/>
      <c r="B155" s="586"/>
      <c r="C155" s="634" t="s">
        <v>800</v>
      </c>
      <c r="D155" s="638" t="s">
        <v>801</v>
      </c>
      <c r="E155" s="593" t="s">
        <v>17</v>
      </c>
      <c r="F155" s="594" t="s">
        <v>43</v>
      </c>
      <c r="G155" s="594" t="s">
        <v>19</v>
      </c>
      <c r="H155" s="582"/>
      <c r="I155" s="582"/>
      <c r="J155" s="582"/>
    </row>
    <row r="156" spans="1:10" s="591" customFormat="1" ht="13.5">
      <c r="A156" s="615"/>
      <c r="B156" s="616"/>
      <c r="C156" s="617" t="s">
        <v>60</v>
      </c>
      <c r="D156" s="616"/>
      <c r="E156" s="616"/>
      <c r="F156" s="616"/>
      <c r="G156" s="616"/>
    </row>
    <row r="157" spans="1:10" s="591" customFormat="1" ht="25.5">
      <c r="A157" s="585"/>
      <c r="B157" s="624"/>
      <c r="C157" s="618" t="s">
        <v>802</v>
      </c>
      <c r="D157" s="593"/>
      <c r="E157" s="593" t="s">
        <v>390</v>
      </c>
      <c r="F157" s="594" t="s">
        <v>43</v>
      </c>
      <c r="G157" s="594" t="s">
        <v>19</v>
      </c>
    </row>
    <row r="158" spans="1:10" s="591" customFormat="1" ht="11.45" customHeight="1">
      <c r="A158" s="615"/>
      <c r="B158" s="616"/>
      <c r="C158" s="617" t="s">
        <v>230</v>
      </c>
      <c r="D158" s="616"/>
      <c r="E158" s="616"/>
      <c r="F158" s="616"/>
      <c r="G158" s="616"/>
    </row>
    <row r="159" spans="1:10" ht="24.95" customHeight="1">
      <c r="A159" s="585"/>
      <c r="B159" s="586"/>
      <c r="C159" s="631" t="s">
        <v>803</v>
      </c>
      <c r="D159" s="631" t="s">
        <v>2418</v>
      </c>
      <c r="E159" s="593" t="s">
        <v>233</v>
      </c>
      <c r="F159" s="594" t="s">
        <v>43</v>
      </c>
      <c r="G159" s="594" t="s">
        <v>19</v>
      </c>
      <c r="H159" s="582"/>
      <c r="I159" s="582"/>
      <c r="J159" s="582"/>
    </row>
    <row r="160" spans="1:10" ht="13.5">
      <c r="A160" s="615"/>
      <c r="B160" s="616"/>
      <c r="C160" s="617" t="s">
        <v>87</v>
      </c>
      <c r="D160" s="616"/>
      <c r="E160" s="616"/>
      <c r="F160" s="616"/>
      <c r="G160" s="616"/>
      <c r="H160" s="582"/>
      <c r="I160" s="582"/>
      <c r="J160" s="582"/>
    </row>
    <row r="161" spans="1:10" ht="25.5">
      <c r="A161" s="585"/>
      <c r="B161" s="586"/>
      <c r="C161" s="576" t="s">
        <v>502</v>
      </c>
      <c r="D161" s="629" t="s">
        <v>781</v>
      </c>
      <c r="E161" s="593" t="s">
        <v>17</v>
      </c>
      <c r="F161" s="594" t="s">
        <v>43</v>
      </c>
      <c r="G161" s="594" t="s">
        <v>19</v>
      </c>
      <c r="H161" s="582"/>
      <c r="I161" s="582"/>
      <c r="J161" s="582"/>
    </row>
    <row r="162" spans="1:10" ht="13.5">
      <c r="A162" s="615"/>
      <c r="B162" s="616"/>
      <c r="C162" s="617" t="s">
        <v>65</v>
      </c>
      <c r="D162" s="616"/>
      <c r="E162" s="616"/>
      <c r="F162" s="616"/>
      <c r="G162" s="616"/>
      <c r="H162" s="582"/>
      <c r="I162" s="582"/>
      <c r="J162" s="582"/>
    </row>
    <row r="163" spans="1:10" ht="24.95" customHeight="1">
      <c r="A163" s="585"/>
      <c r="B163" s="586"/>
      <c r="C163" s="620" t="s">
        <v>2419</v>
      </c>
      <c r="D163" s="628" t="s">
        <v>327</v>
      </c>
      <c r="E163" s="593" t="s">
        <v>17</v>
      </c>
      <c r="F163" s="594" t="s">
        <v>43</v>
      </c>
      <c r="G163" s="594" t="s">
        <v>427</v>
      </c>
      <c r="H163" s="582"/>
      <c r="I163" s="582"/>
      <c r="J163" s="582"/>
    </row>
    <row r="164" spans="1:10" s="591" customFormat="1">
      <c r="A164" s="599" t="s">
        <v>91</v>
      </c>
      <c r="B164" s="600"/>
      <c r="C164" s="625"/>
      <c r="D164" s="625"/>
      <c r="E164" s="625"/>
      <c r="F164" s="624"/>
      <c r="G164" s="624"/>
    </row>
    <row r="165" spans="1:10">
      <c r="A165" s="614" t="s">
        <v>331</v>
      </c>
      <c r="B165" s="583"/>
      <c r="C165" s="639"/>
      <c r="D165" s="625"/>
      <c r="E165" s="625"/>
      <c r="F165" s="624"/>
      <c r="G165" s="624"/>
      <c r="H165" s="582"/>
      <c r="I165" s="582"/>
      <c r="J165" s="582"/>
    </row>
    <row r="166" spans="1:10" ht="13.5">
      <c r="A166" s="615"/>
      <c r="B166" s="616"/>
      <c r="C166" s="617" t="s">
        <v>334</v>
      </c>
      <c r="D166" s="616"/>
      <c r="E166" s="616"/>
      <c r="F166" s="616"/>
      <c r="G166" s="616"/>
      <c r="H166" s="582"/>
      <c r="I166" s="582"/>
      <c r="J166" s="582"/>
    </row>
    <row r="167" spans="1:10" ht="24.95" customHeight="1">
      <c r="A167" s="585"/>
      <c r="B167" s="586"/>
      <c r="C167" s="627" t="s">
        <v>805</v>
      </c>
      <c r="D167" s="640" t="s">
        <v>806</v>
      </c>
      <c r="E167" s="593" t="s">
        <v>17</v>
      </c>
      <c r="F167" s="594" t="s">
        <v>49</v>
      </c>
      <c r="G167" s="594" t="s">
        <v>19</v>
      </c>
      <c r="H167" s="582"/>
      <c r="I167" s="582"/>
      <c r="J167" s="582"/>
    </row>
    <row r="168" spans="1:10" s="591" customFormat="1" ht="10.15" customHeight="1">
      <c r="A168" s="585"/>
      <c r="B168" s="586"/>
      <c r="C168" s="577" t="s">
        <v>807</v>
      </c>
      <c r="D168" s="576" t="s">
        <v>808</v>
      </c>
      <c r="E168" s="593" t="s">
        <v>17</v>
      </c>
      <c r="F168" s="594" t="s">
        <v>49</v>
      </c>
      <c r="G168" s="594" t="s">
        <v>19</v>
      </c>
    </row>
    <row r="169" spans="1:10" s="591" customFormat="1" ht="10.9" customHeight="1">
      <c r="A169" s="585"/>
      <c r="B169" s="586"/>
      <c r="C169" s="617" t="s">
        <v>95</v>
      </c>
      <c r="D169" s="616"/>
      <c r="E169" s="616"/>
      <c r="F169" s="616"/>
      <c r="G169" s="616"/>
    </row>
    <row r="170" spans="1:10" s="591" customFormat="1" ht="10.9" customHeight="1">
      <c r="A170" s="585"/>
      <c r="B170" s="586"/>
      <c r="C170" s="629" t="s">
        <v>804</v>
      </c>
      <c r="D170" s="629" t="s">
        <v>249</v>
      </c>
      <c r="E170" s="593" t="s">
        <v>17</v>
      </c>
      <c r="F170" s="594" t="s">
        <v>49</v>
      </c>
      <c r="G170" s="594" t="s">
        <v>19</v>
      </c>
    </row>
    <row r="171" spans="1:10" ht="24.95" customHeight="1">
      <c r="A171" s="615"/>
      <c r="B171" s="616"/>
      <c r="C171" s="617" t="s">
        <v>343</v>
      </c>
      <c r="D171" s="616"/>
      <c r="E171" s="616"/>
      <c r="F171" s="616"/>
      <c r="G171" s="616"/>
      <c r="H171" s="582"/>
      <c r="I171" s="582"/>
      <c r="J171" s="582"/>
    </row>
    <row r="172" spans="1:10" ht="10.9" customHeight="1">
      <c r="A172" s="585"/>
      <c r="B172" s="624"/>
      <c r="C172" s="635" t="s">
        <v>809</v>
      </c>
      <c r="D172" s="576" t="s">
        <v>787</v>
      </c>
      <c r="E172" s="593" t="s">
        <v>17</v>
      </c>
      <c r="F172" s="594" t="s">
        <v>49</v>
      </c>
      <c r="G172" s="594" t="s">
        <v>33</v>
      </c>
      <c r="H172" s="582"/>
      <c r="I172" s="582"/>
      <c r="J172" s="582"/>
    </row>
    <row r="173" spans="1:10" ht="12" customHeight="1">
      <c r="A173" s="615"/>
      <c r="B173" s="616"/>
      <c r="C173" s="617" t="s">
        <v>44</v>
      </c>
      <c r="D173" s="616"/>
      <c r="E173" s="616"/>
      <c r="F173" s="616"/>
      <c r="G173" s="616"/>
      <c r="H173" s="582"/>
      <c r="I173" s="582"/>
      <c r="J173" s="582"/>
    </row>
    <row r="174" spans="1:10">
      <c r="A174" s="585"/>
      <c r="B174" s="586"/>
      <c r="C174" s="576" t="s">
        <v>810</v>
      </c>
      <c r="D174" s="576" t="s">
        <v>811</v>
      </c>
      <c r="E174" s="593" t="s">
        <v>17</v>
      </c>
      <c r="F174" s="594" t="s">
        <v>49</v>
      </c>
      <c r="G174" s="594" t="s">
        <v>33</v>
      </c>
      <c r="H174" s="582"/>
      <c r="I174" s="582"/>
      <c r="J174" s="582"/>
    </row>
    <row r="175" spans="1:10" ht="24.95" customHeight="1">
      <c r="A175" s="615"/>
      <c r="B175" s="616"/>
      <c r="C175" s="617" t="s">
        <v>298</v>
      </c>
      <c r="D175" s="616"/>
      <c r="E175" s="616"/>
      <c r="F175" s="616"/>
      <c r="G175" s="616"/>
      <c r="H175" s="582"/>
      <c r="I175" s="582"/>
      <c r="J175" s="582"/>
    </row>
    <row r="176" spans="1:10" ht="38.25">
      <c r="A176" s="585"/>
      <c r="B176" s="586"/>
      <c r="C176" s="618" t="s">
        <v>812</v>
      </c>
      <c r="D176" s="618" t="s">
        <v>347</v>
      </c>
      <c r="E176" s="593" t="s">
        <v>17</v>
      </c>
      <c r="F176" s="594" t="s">
        <v>49</v>
      </c>
      <c r="G176" s="594" t="s">
        <v>19</v>
      </c>
      <c r="H176" s="582"/>
      <c r="I176" s="582"/>
      <c r="J176" s="582"/>
    </row>
    <row r="177" spans="1:10" ht="13.5">
      <c r="A177" s="615"/>
      <c r="B177" s="616"/>
      <c r="C177" s="617" t="s">
        <v>302</v>
      </c>
      <c r="D177" s="616"/>
      <c r="E177" s="616"/>
      <c r="F177" s="616"/>
      <c r="G177" s="616"/>
      <c r="H177" s="582"/>
      <c r="I177" s="582"/>
      <c r="J177" s="582"/>
    </row>
    <row r="178" spans="1:10" ht="25.5">
      <c r="A178" s="585"/>
      <c r="B178" s="586"/>
      <c r="C178" s="641" t="s">
        <v>813</v>
      </c>
      <c r="D178" s="641" t="s">
        <v>814</v>
      </c>
      <c r="E178" s="625" t="s">
        <v>17</v>
      </c>
      <c r="F178" s="624">
        <v>8</v>
      </c>
      <c r="G178" s="624" t="s">
        <v>19</v>
      </c>
      <c r="H178" s="582"/>
      <c r="I178" s="582"/>
      <c r="J178" s="582"/>
    </row>
    <row r="179" spans="1:10" ht="24.95" customHeight="1">
      <c r="A179" s="615"/>
      <c r="B179" s="616"/>
      <c r="C179" s="617" t="s">
        <v>304</v>
      </c>
      <c r="D179" s="616"/>
      <c r="E179" s="616"/>
      <c r="F179" s="616"/>
      <c r="G179" s="616"/>
      <c r="H179" s="582"/>
      <c r="I179" s="582"/>
      <c r="J179" s="582"/>
    </row>
    <row r="180" spans="1:10" ht="11.45" customHeight="1">
      <c r="A180" s="585"/>
      <c r="B180" s="586"/>
      <c r="C180" s="587" t="s">
        <v>815</v>
      </c>
      <c r="D180" s="593" t="s">
        <v>816</v>
      </c>
      <c r="E180" s="593" t="s">
        <v>17</v>
      </c>
      <c r="F180" s="594" t="s">
        <v>49</v>
      </c>
      <c r="G180" s="594" t="s">
        <v>19</v>
      </c>
      <c r="H180" s="582"/>
      <c r="I180" s="582"/>
      <c r="J180" s="582"/>
    </row>
    <row r="181" spans="1:10" ht="10.9" customHeight="1">
      <c r="A181" s="615"/>
      <c r="B181" s="616"/>
      <c r="C181" s="617" t="s">
        <v>309</v>
      </c>
      <c r="D181" s="616"/>
      <c r="E181" s="616"/>
      <c r="F181" s="616"/>
      <c r="G181" s="616"/>
      <c r="H181" s="582"/>
      <c r="I181" s="582"/>
      <c r="J181" s="582"/>
    </row>
    <row r="182" spans="1:10" ht="9.6" customHeight="1">
      <c r="A182" s="585"/>
      <c r="B182" s="586"/>
      <c r="C182" s="618" t="s">
        <v>817</v>
      </c>
      <c r="D182" s="618" t="s">
        <v>818</v>
      </c>
      <c r="E182" s="593" t="s">
        <v>17</v>
      </c>
      <c r="F182" s="594" t="s">
        <v>49</v>
      </c>
      <c r="G182" s="594" t="s">
        <v>19</v>
      </c>
      <c r="H182" s="582"/>
      <c r="I182" s="582"/>
      <c r="J182" s="582"/>
    </row>
    <row r="183" spans="1:10" ht="24.95" customHeight="1">
      <c r="A183" s="615"/>
      <c r="B183" s="616"/>
      <c r="C183" s="617" t="s">
        <v>312</v>
      </c>
      <c r="D183" s="616"/>
      <c r="E183" s="616"/>
      <c r="F183" s="616"/>
      <c r="G183" s="616"/>
      <c r="H183" s="582"/>
      <c r="I183" s="582"/>
      <c r="J183" s="582"/>
    </row>
    <row r="184" spans="1:10" ht="25.5">
      <c r="A184" s="585"/>
      <c r="B184" s="624"/>
      <c r="C184" s="618" t="s">
        <v>819</v>
      </c>
      <c r="D184" s="618" t="s">
        <v>314</v>
      </c>
      <c r="E184" s="625" t="s">
        <v>17</v>
      </c>
      <c r="F184" s="624">
        <v>8</v>
      </c>
      <c r="G184" s="624" t="s">
        <v>19</v>
      </c>
      <c r="H184" s="582"/>
      <c r="I184" s="582"/>
      <c r="J184" s="582"/>
    </row>
    <row r="185" spans="1:10" ht="13.5">
      <c r="A185" s="615"/>
      <c r="B185" s="616"/>
      <c r="C185" s="617" t="s">
        <v>212</v>
      </c>
      <c r="D185" s="616"/>
      <c r="E185" s="616"/>
      <c r="F185" s="616"/>
      <c r="G185" s="616"/>
      <c r="H185" s="582"/>
      <c r="I185" s="582"/>
      <c r="J185" s="582"/>
    </row>
    <row r="186" spans="1:10" s="591" customFormat="1" ht="25.5">
      <c r="A186" s="585"/>
      <c r="B186" s="586"/>
      <c r="C186" s="628" t="s">
        <v>820</v>
      </c>
      <c r="D186" s="628" t="s">
        <v>797</v>
      </c>
      <c r="E186" s="625" t="s">
        <v>17</v>
      </c>
      <c r="F186" s="624">
        <v>8</v>
      </c>
      <c r="G186" s="624" t="s">
        <v>19</v>
      </c>
    </row>
    <row r="187" spans="1:10" ht="24.75" customHeight="1">
      <c r="A187" s="615"/>
      <c r="B187" s="616"/>
      <c r="C187" s="617" t="s">
        <v>220</v>
      </c>
      <c r="D187" s="616"/>
      <c r="E187" s="616"/>
      <c r="F187" s="616"/>
      <c r="G187" s="616"/>
      <c r="H187" s="582"/>
      <c r="I187" s="582"/>
      <c r="J187" s="582"/>
    </row>
    <row r="188" spans="1:10" s="591" customFormat="1" ht="10.15" customHeight="1">
      <c r="A188" s="585"/>
      <c r="B188" s="586"/>
      <c r="C188" s="628" t="s">
        <v>821</v>
      </c>
      <c r="D188" s="634" t="s">
        <v>499</v>
      </c>
      <c r="E188" s="593" t="s">
        <v>17</v>
      </c>
      <c r="F188" s="594" t="s">
        <v>49</v>
      </c>
      <c r="G188" s="594" t="s">
        <v>19</v>
      </c>
    </row>
    <row r="189" spans="1:10" s="591" customFormat="1" ht="10.9" customHeight="1">
      <c r="A189" s="615"/>
      <c r="B189" s="616"/>
      <c r="C189" s="617" t="s">
        <v>60</v>
      </c>
      <c r="D189" s="616"/>
      <c r="E189" s="616"/>
      <c r="F189" s="616"/>
      <c r="G189" s="616"/>
    </row>
    <row r="190" spans="1:10" s="591" customFormat="1" ht="10.9" customHeight="1">
      <c r="A190" s="585"/>
      <c r="B190" s="624"/>
      <c r="C190" s="618" t="s">
        <v>822</v>
      </c>
      <c r="D190" s="593"/>
      <c r="E190" s="593" t="s">
        <v>390</v>
      </c>
      <c r="F190" s="594" t="s">
        <v>49</v>
      </c>
      <c r="G190" s="594" t="s">
        <v>19</v>
      </c>
    </row>
    <row r="191" spans="1:10" ht="24.95" customHeight="1">
      <c r="A191" s="615"/>
      <c r="B191" s="616"/>
      <c r="C191" s="617" t="s">
        <v>230</v>
      </c>
      <c r="D191" s="616"/>
      <c r="E191" s="616"/>
      <c r="F191" s="616"/>
      <c r="G191" s="616"/>
      <c r="H191" s="582"/>
      <c r="I191" s="582"/>
      <c r="J191" s="582"/>
    </row>
    <row r="192" spans="1:10" s="591" customFormat="1" ht="25.5">
      <c r="A192" s="585"/>
      <c r="B192" s="586"/>
      <c r="C192" s="631" t="s">
        <v>823</v>
      </c>
      <c r="D192" s="631" t="s">
        <v>2418</v>
      </c>
      <c r="E192" s="593" t="s">
        <v>233</v>
      </c>
      <c r="F192" s="594" t="s">
        <v>49</v>
      </c>
      <c r="G192" s="594" t="s">
        <v>19</v>
      </c>
    </row>
    <row r="193" spans="1:10" s="591" customFormat="1"/>
    <row r="194" spans="1:10" s="591" customFormat="1"/>
    <row r="195" spans="1:10" s="591" customFormat="1"/>
    <row r="196" spans="1:10" ht="24.95" customHeight="1">
      <c r="A196" s="582"/>
      <c r="B196" s="582"/>
      <c r="C196" s="582"/>
      <c r="D196" s="582"/>
      <c r="E196" s="582"/>
      <c r="F196" s="582"/>
      <c r="G196" s="582"/>
      <c r="H196" s="582"/>
      <c r="I196" s="582"/>
      <c r="J196" s="582"/>
    </row>
    <row r="197" spans="1:10" ht="24.95" customHeight="1">
      <c r="A197" s="582"/>
      <c r="B197" s="582"/>
      <c r="C197" s="582"/>
      <c r="D197" s="582"/>
      <c r="E197" s="582"/>
      <c r="F197" s="582"/>
      <c r="G197" s="582"/>
      <c r="H197" s="582"/>
      <c r="I197" s="582"/>
      <c r="J197" s="582"/>
    </row>
    <row r="198" spans="1:10" s="591" customFormat="1"/>
    <row r="199" spans="1:10" s="591" customFormat="1"/>
    <row r="200" spans="1:10" s="591" customFormat="1"/>
    <row r="201" spans="1:10" ht="24.95" customHeight="1">
      <c r="A201" s="582"/>
      <c r="B201" s="582"/>
      <c r="C201" s="582"/>
      <c r="D201" s="582"/>
      <c r="E201" s="582"/>
      <c r="F201" s="582"/>
      <c r="G201" s="582"/>
      <c r="H201" s="582"/>
      <c r="I201" s="582"/>
      <c r="J201" s="582"/>
    </row>
    <row r="202" spans="1:10" s="591" customFormat="1"/>
    <row r="203" spans="1:10" s="591" customFormat="1"/>
    <row r="204" spans="1:10" s="591" customFormat="1"/>
    <row r="205" spans="1:10" ht="24.95" customHeight="1">
      <c r="A205" s="582"/>
      <c r="B205" s="582"/>
      <c r="C205" s="582"/>
      <c r="D205" s="582"/>
      <c r="E205" s="582"/>
      <c r="F205" s="582"/>
      <c r="G205" s="582"/>
      <c r="H205" s="582"/>
      <c r="I205" s="582"/>
      <c r="J205" s="582"/>
    </row>
    <row r="206" spans="1:10">
      <c r="A206" s="582"/>
      <c r="B206" s="582"/>
      <c r="C206" s="582"/>
      <c r="D206" s="582"/>
      <c r="E206" s="582"/>
      <c r="F206" s="582"/>
      <c r="G206" s="582"/>
      <c r="H206" s="582"/>
      <c r="I206" s="582"/>
      <c r="J206" s="582"/>
    </row>
    <row r="207" spans="1:10" s="591" customFormat="1"/>
    <row r="208" spans="1:10" s="591" customFormat="1"/>
    <row r="209" spans="1:10" ht="24.95" customHeight="1">
      <c r="A209" s="582"/>
      <c r="B209" s="582"/>
      <c r="C209" s="582"/>
      <c r="D209" s="582"/>
      <c r="E209" s="582"/>
      <c r="F209" s="582"/>
      <c r="G209" s="582"/>
      <c r="H209" s="582"/>
      <c r="I209" s="582"/>
      <c r="J209" s="582"/>
    </row>
    <row r="210" spans="1:10">
      <c r="A210" s="582"/>
      <c r="B210" s="582"/>
      <c r="C210" s="582"/>
      <c r="D210" s="582"/>
      <c r="E210" s="582"/>
      <c r="F210" s="582"/>
      <c r="G210" s="582"/>
      <c r="H210" s="582"/>
      <c r="I210" s="582"/>
      <c r="J210" s="582"/>
    </row>
    <row r="211" spans="1:10">
      <c r="A211" s="582"/>
      <c r="B211" s="582"/>
      <c r="C211" s="582"/>
      <c r="D211" s="582"/>
      <c r="E211" s="582"/>
      <c r="F211" s="582"/>
      <c r="G211" s="582"/>
      <c r="H211" s="582"/>
      <c r="I211" s="582"/>
      <c r="J211" s="582"/>
    </row>
    <row r="212" spans="1:10">
      <c r="A212" s="582"/>
      <c r="B212" s="582"/>
      <c r="C212" s="582"/>
      <c r="D212" s="582"/>
      <c r="E212" s="582"/>
      <c r="F212" s="582"/>
      <c r="G212" s="582"/>
      <c r="H212" s="582"/>
      <c r="I212" s="582"/>
      <c r="J212" s="582"/>
    </row>
    <row r="213" spans="1:10" ht="24.95" customHeight="1">
      <c r="A213" s="582"/>
      <c r="B213" s="582"/>
      <c r="C213" s="582"/>
      <c r="D213" s="582"/>
      <c r="E213" s="582"/>
      <c r="F213" s="582"/>
      <c r="G213" s="582"/>
      <c r="H213" s="582"/>
      <c r="I213" s="582"/>
      <c r="J213" s="582"/>
    </row>
    <row r="214" spans="1:10" s="591" customFormat="1"/>
    <row r="215" spans="1:10" s="591" customFormat="1"/>
    <row r="216" spans="1:10" s="591" customFormat="1"/>
    <row r="217" spans="1:10" ht="24.95" customHeight="1">
      <c r="A217" s="582"/>
      <c r="B217" s="582"/>
      <c r="C217" s="582"/>
      <c r="D217" s="582"/>
      <c r="E217" s="582"/>
      <c r="F217" s="582"/>
      <c r="G217" s="582"/>
      <c r="H217" s="582"/>
      <c r="I217" s="582"/>
      <c r="J217" s="582"/>
    </row>
    <row r="218" spans="1:10">
      <c r="A218" s="582"/>
      <c r="B218" s="582"/>
      <c r="C218" s="582"/>
      <c r="D218" s="582"/>
      <c r="E218" s="582"/>
      <c r="F218" s="582"/>
      <c r="G218" s="582"/>
      <c r="H218" s="582"/>
      <c r="I218" s="582"/>
      <c r="J218" s="582"/>
    </row>
    <row r="219" spans="1:10">
      <c r="A219" s="582"/>
      <c r="B219" s="582"/>
      <c r="C219" s="582"/>
      <c r="D219" s="582"/>
      <c r="E219" s="582"/>
      <c r="F219" s="582"/>
      <c r="G219" s="582"/>
      <c r="H219" s="582"/>
      <c r="I219" s="582"/>
      <c r="J219" s="582"/>
    </row>
    <row r="220" spans="1:10">
      <c r="A220" s="582"/>
      <c r="B220" s="582"/>
      <c r="C220" s="582"/>
      <c r="D220" s="582"/>
      <c r="E220" s="582"/>
      <c r="F220" s="582"/>
      <c r="G220" s="582"/>
      <c r="H220" s="582"/>
      <c r="I220" s="582"/>
      <c r="J220" s="582"/>
    </row>
    <row r="221" spans="1:10" ht="24.95" customHeight="1">
      <c r="A221" s="582"/>
      <c r="B221" s="582"/>
      <c r="C221" s="582"/>
      <c r="D221" s="582"/>
      <c r="E221" s="582"/>
      <c r="F221" s="582"/>
      <c r="G221" s="582"/>
      <c r="H221" s="582"/>
      <c r="I221" s="582"/>
      <c r="J221" s="582"/>
    </row>
    <row r="222" spans="1:10">
      <c r="A222" s="582"/>
      <c r="B222" s="582"/>
      <c r="C222" s="582"/>
      <c r="D222" s="582"/>
      <c r="E222" s="582"/>
      <c r="F222" s="582"/>
      <c r="G222" s="582"/>
      <c r="H222" s="582"/>
      <c r="I222" s="582"/>
      <c r="J222" s="582"/>
    </row>
    <row r="223" spans="1:10">
      <c r="A223" s="582"/>
      <c r="B223" s="582"/>
      <c r="C223" s="582"/>
      <c r="D223" s="582"/>
      <c r="E223" s="582"/>
      <c r="F223" s="582"/>
      <c r="G223" s="582"/>
      <c r="H223" s="582"/>
      <c r="I223" s="582"/>
      <c r="J223" s="582"/>
    </row>
    <row r="224" spans="1:10">
      <c r="A224" s="582"/>
      <c r="B224" s="582"/>
      <c r="C224" s="582"/>
      <c r="D224" s="582"/>
      <c r="E224" s="582"/>
      <c r="F224" s="582"/>
      <c r="G224" s="582"/>
      <c r="H224" s="582"/>
      <c r="I224" s="582"/>
      <c r="J224" s="582"/>
    </row>
    <row r="225" spans="1:10" ht="24.95" customHeight="1">
      <c r="A225" s="582"/>
      <c r="B225" s="582"/>
      <c r="C225" s="582"/>
      <c r="D225" s="582"/>
      <c r="E225" s="582"/>
      <c r="F225" s="582"/>
      <c r="G225" s="582"/>
      <c r="H225" s="582"/>
      <c r="I225" s="582"/>
      <c r="J225" s="582"/>
    </row>
    <row r="226" spans="1:10">
      <c r="A226" s="582"/>
      <c r="B226" s="582"/>
      <c r="C226" s="582"/>
      <c r="D226" s="582"/>
      <c r="E226" s="582"/>
      <c r="F226" s="582"/>
      <c r="G226" s="582"/>
      <c r="H226" s="582"/>
      <c r="I226" s="582"/>
      <c r="J226" s="582"/>
    </row>
    <row r="227" spans="1:10">
      <c r="A227" s="582"/>
      <c r="B227" s="582"/>
      <c r="C227" s="582"/>
      <c r="D227" s="582"/>
      <c r="E227" s="582"/>
      <c r="F227" s="582"/>
      <c r="G227" s="582"/>
      <c r="H227" s="582"/>
      <c r="I227" s="582"/>
      <c r="J227" s="582"/>
    </row>
    <row r="228" spans="1:10">
      <c r="A228" s="582"/>
      <c r="B228" s="582"/>
      <c r="C228" s="582"/>
      <c r="D228" s="582"/>
      <c r="E228" s="582"/>
      <c r="F228" s="582"/>
      <c r="G228" s="582"/>
      <c r="H228" s="582"/>
      <c r="I228" s="582"/>
      <c r="J228" s="582"/>
    </row>
    <row r="229" spans="1:10" ht="24.95" customHeight="1">
      <c r="A229" s="582"/>
      <c r="B229" s="582"/>
      <c r="C229" s="582"/>
      <c r="D229" s="582"/>
      <c r="E229" s="582"/>
      <c r="F229" s="582"/>
      <c r="G229" s="582"/>
      <c r="H229" s="582"/>
      <c r="I229" s="582"/>
      <c r="J229" s="582"/>
    </row>
    <row r="230" spans="1:10">
      <c r="A230" s="582"/>
      <c r="B230" s="582"/>
      <c r="C230" s="582"/>
      <c r="D230" s="582"/>
      <c r="E230" s="582"/>
      <c r="F230" s="582"/>
      <c r="G230" s="582"/>
      <c r="H230" s="582"/>
      <c r="I230" s="582"/>
      <c r="J230" s="582"/>
    </row>
    <row r="231" spans="1:10">
      <c r="A231" s="582"/>
      <c r="B231" s="582"/>
      <c r="C231" s="582"/>
      <c r="D231" s="582"/>
      <c r="E231" s="582"/>
      <c r="F231" s="582"/>
      <c r="G231" s="582"/>
      <c r="H231" s="582"/>
      <c r="I231" s="582"/>
      <c r="J231" s="582"/>
    </row>
    <row r="232" spans="1:10">
      <c r="A232" s="582"/>
      <c r="B232" s="582"/>
      <c r="C232" s="582"/>
      <c r="D232" s="582"/>
      <c r="E232" s="582"/>
      <c r="F232" s="582"/>
      <c r="G232" s="582"/>
      <c r="H232" s="582"/>
      <c r="I232" s="582"/>
      <c r="J232" s="582"/>
    </row>
    <row r="233" spans="1:10" ht="24.95" customHeight="1">
      <c r="A233" s="582"/>
      <c r="B233" s="582"/>
      <c r="C233" s="582"/>
      <c r="D233" s="582"/>
      <c r="E233" s="582"/>
      <c r="F233" s="582"/>
      <c r="G233" s="582"/>
      <c r="H233" s="582"/>
      <c r="I233" s="582"/>
      <c r="J233" s="582"/>
    </row>
    <row r="234" spans="1:10">
      <c r="A234" s="582"/>
      <c r="B234" s="582"/>
      <c r="C234" s="582"/>
      <c r="D234" s="582"/>
      <c r="E234" s="582"/>
      <c r="F234" s="582"/>
      <c r="G234" s="582"/>
      <c r="H234" s="582"/>
      <c r="I234" s="582"/>
      <c r="J234" s="582"/>
    </row>
    <row r="235" spans="1:10">
      <c r="A235" s="582"/>
      <c r="B235" s="582"/>
      <c r="C235" s="582"/>
      <c r="D235" s="582"/>
      <c r="E235" s="582"/>
      <c r="F235" s="582"/>
      <c r="G235" s="582"/>
      <c r="H235" s="582"/>
      <c r="I235" s="582"/>
      <c r="J235" s="582"/>
    </row>
    <row r="236" spans="1:10">
      <c r="A236" s="582"/>
      <c r="B236" s="582"/>
      <c r="C236" s="582"/>
      <c r="D236" s="582"/>
      <c r="E236" s="582"/>
      <c r="F236" s="582"/>
      <c r="G236" s="582"/>
      <c r="H236" s="582"/>
      <c r="I236" s="582"/>
      <c r="J236" s="582"/>
    </row>
    <row r="237" spans="1:10" ht="24.95" customHeight="1">
      <c r="A237" s="582"/>
      <c r="B237" s="582"/>
      <c r="C237" s="582"/>
      <c r="D237" s="582"/>
      <c r="E237" s="582"/>
      <c r="F237" s="582"/>
      <c r="G237" s="582"/>
      <c r="H237" s="582"/>
      <c r="I237" s="582"/>
      <c r="J237" s="582"/>
    </row>
    <row r="238" spans="1:10" s="591" customFormat="1"/>
    <row r="239" spans="1:10" s="591" customFormat="1"/>
    <row r="240" spans="1:10" s="591" customFormat="1"/>
    <row r="241" spans="1:10" ht="24.95" customHeight="1">
      <c r="A241" s="582"/>
      <c r="B241" s="582"/>
      <c r="C241" s="582"/>
      <c r="D241" s="582"/>
      <c r="E241" s="582"/>
      <c r="F241" s="582"/>
      <c r="G241" s="582"/>
      <c r="H241" s="582"/>
      <c r="I241" s="582"/>
      <c r="J241" s="582"/>
    </row>
    <row r="242" spans="1:10">
      <c r="A242" s="582"/>
      <c r="B242" s="582"/>
      <c r="C242" s="582"/>
      <c r="D242" s="582"/>
      <c r="E242" s="582"/>
      <c r="F242" s="582"/>
      <c r="G242" s="582"/>
      <c r="H242" s="582"/>
      <c r="I242" s="582"/>
      <c r="J242" s="582"/>
    </row>
    <row r="243" spans="1:10">
      <c r="A243" s="582"/>
      <c r="B243" s="582"/>
      <c r="C243" s="582"/>
      <c r="D243" s="582"/>
      <c r="E243" s="582"/>
      <c r="F243" s="582"/>
      <c r="G243" s="582"/>
      <c r="H243" s="582"/>
      <c r="I243" s="582"/>
      <c r="J243" s="582"/>
    </row>
    <row r="244" spans="1:10">
      <c r="A244" s="582"/>
      <c r="B244" s="582"/>
      <c r="C244" s="582"/>
      <c r="D244" s="582"/>
      <c r="E244" s="582"/>
      <c r="F244" s="582"/>
      <c r="G244" s="582"/>
      <c r="H244" s="582"/>
      <c r="I244" s="582"/>
      <c r="J244" s="582"/>
    </row>
    <row r="245" spans="1:10" ht="24.95" customHeight="1">
      <c r="A245" s="582"/>
      <c r="B245" s="582"/>
      <c r="C245" s="582"/>
      <c r="D245" s="582"/>
      <c r="E245" s="582"/>
      <c r="F245" s="582"/>
      <c r="G245" s="582"/>
      <c r="H245" s="582"/>
      <c r="I245" s="582"/>
      <c r="J245" s="582"/>
    </row>
    <row r="246" spans="1:10" s="591" customFormat="1"/>
    <row r="247" spans="1:10" s="591" customFormat="1"/>
    <row r="248" spans="1:10" s="591" customFormat="1"/>
    <row r="249" spans="1:10" ht="24.95" customHeight="1">
      <c r="A249" s="582"/>
      <c r="B249" s="582"/>
      <c r="C249" s="582"/>
      <c r="D249" s="582"/>
      <c r="E249" s="582"/>
      <c r="F249" s="582"/>
      <c r="G249" s="582"/>
      <c r="H249" s="582"/>
      <c r="I249" s="582"/>
      <c r="J249" s="582"/>
    </row>
    <row r="250" spans="1:10" ht="10.15" customHeight="1">
      <c r="A250" s="582"/>
      <c r="B250" s="582"/>
      <c r="C250" s="582"/>
      <c r="D250" s="582"/>
      <c r="E250" s="582"/>
      <c r="F250" s="582"/>
      <c r="G250" s="582"/>
      <c r="H250" s="582"/>
      <c r="I250" s="582"/>
      <c r="J250" s="582"/>
    </row>
    <row r="251" spans="1:10" ht="10.15" customHeight="1">
      <c r="A251" s="582"/>
      <c r="B251" s="582"/>
      <c r="C251" s="582"/>
      <c r="D251" s="582"/>
      <c r="E251" s="582"/>
      <c r="F251" s="582"/>
      <c r="G251" s="582"/>
      <c r="H251" s="582"/>
      <c r="I251" s="582"/>
      <c r="J251" s="582"/>
    </row>
    <row r="252" spans="1:10">
      <c r="A252" s="582"/>
      <c r="B252" s="582"/>
      <c r="C252" s="582"/>
      <c r="D252" s="582"/>
      <c r="E252" s="582"/>
      <c r="F252" s="582"/>
      <c r="G252" s="582"/>
      <c r="H252" s="582"/>
      <c r="I252" s="582"/>
      <c r="J252" s="582"/>
    </row>
    <row r="253" spans="1:10" ht="24.95" customHeight="1">
      <c r="A253" s="582"/>
      <c r="B253" s="582"/>
      <c r="C253" s="582"/>
      <c r="D253" s="582"/>
      <c r="E253" s="582"/>
      <c r="F253" s="582"/>
      <c r="G253" s="582"/>
      <c r="H253" s="582"/>
      <c r="I253" s="582"/>
      <c r="J253" s="582"/>
    </row>
    <row r="254" spans="1:10" ht="10.9" customHeight="1">
      <c r="A254" s="582"/>
      <c r="B254" s="582"/>
      <c r="C254" s="582"/>
      <c r="D254" s="582"/>
      <c r="E254" s="582"/>
      <c r="F254" s="582"/>
      <c r="G254" s="582"/>
      <c r="H254" s="582"/>
      <c r="I254" s="582"/>
      <c r="J254" s="582"/>
    </row>
    <row r="255" spans="1:10" ht="10.15" customHeight="1">
      <c r="A255" s="582"/>
      <c r="B255" s="582"/>
      <c r="C255" s="582"/>
      <c r="D255" s="582"/>
      <c r="E255" s="582"/>
      <c r="F255" s="582"/>
      <c r="G255" s="582"/>
      <c r="H255" s="582"/>
      <c r="I255" s="582"/>
      <c r="J255" s="582"/>
    </row>
    <row r="256" spans="1:10" s="591" customFormat="1"/>
    <row r="257" spans="1:10" ht="24.95" customHeight="1">
      <c r="A257" s="582"/>
      <c r="B257" s="582"/>
      <c r="C257" s="582"/>
      <c r="D257" s="582"/>
      <c r="E257" s="582"/>
      <c r="F257" s="582"/>
      <c r="G257" s="582"/>
      <c r="H257" s="582"/>
      <c r="I257" s="582"/>
      <c r="J257" s="582"/>
    </row>
    <row r="258" spans="1:10">
      <c r="A258" s="582"/>
      <c r="B258" s="582"/>
      <c r="C258" s="582"/>
      <c r="D258" s="582"/>
      <c r="E258" s="582"/>
      <c r="F258" s="582"/>
      <c r="G258" s="582"/>
      <c r="H258" s="582"/>
      <c r="I258" s="582"/>
      <c r="J258" s="582"/>
    </row>
    <row r="259" spans="1:10" ht="10.15" customHeight="1">
      <c r="A259" s="582"/>
      <c r="B259" s="582"/>
      <c r="C259" s="582"/>
      <c r="D259" s="582"/>
      <c r="E259" s="582"/>
      <c r="F259" s="582"/>
      <c r="G259" s="582"/>
      <c r="H259" s="582"/>
      <c r="I259" s="582"/>
      <c r="J259" s="582"/>
    </row>
    <row r="260" spans="1:10" s="591" customFormat="1"/>
    <row r="261" spans="1:10" ht="24.95" customHeight="1">
      <c r="A261" s="582"/>
      <c r="B261" s="582"/>
      <c r="C261" s="582"/>
      <c r="D261" s="582"/>
      <c r="E261" s="582"/>
      <c r="F261" s="582"/>
      <c r="G261" s="582"/>
      <c r="H261" s="582"/>
      <c r="I261" s="582"/>
      <c r="J261" s="582"/>
    </row>
    <row r="262" spans="1:10" s="591" customFormat="1"/>
    <row r="263" spans="1:10" s="591" customFormat="1">
      <c r="A263" s="611"/>
      <c r="B263" s="612"/>
      <c r="C263" s="607"/>
      <c r="D263" s="607"/>
      <c r="E263" s="607"/>
      <c r="F263" s="607"/>
      <c r="G263" s="607"/>
    </row>
    <row r="264" spans="1:10" s="591" customFormat="1">
      <c r="A264" s="611"/>
      <c r="B264" s="612"/>
      <c r="C264" s="607"/>
      <c r="D264" s="607"/>
      <c r="E264" s="607"/>
      <c r="F264" s="607"/>
      <c r="G264" s="607"/>
    </row>
    <row r="265" spans="1:10" ht="24.95" customHeight="1">
      <c r="H265" s="582"/>
      <c r="I265" s="582"/>
      <c r="J265" s="582"/>
    </row>
    <row r="266" spans="1:10">
      <c r="H266" s="582"/>
      <c r="I266" s="582"/>
      <c r="J266" s="582"/>
    </row>
    <row r="267" spans="1:10" s="591" customFormat="1">
      <c r="A267" s="611"/>
      <c r="B267" s="612"/>
      <c r="C267" s="607"/>
      <c r="D267" s="607"/>
      <c r="E267" s="607"/>
      <c r="F267" s="607"/>
      <c r="G267" s="607"/>
    </row>
    <row r="268" spans="1:10" s="591" customFormat="1">
      <c r="A268" s="611"/>
      <c r="B268" s="612"/>
      <c r="C268" s="607"/>
      <c r="D268" s="607"/>
      <c r="E268" s="607"/>
      <c r="F268" s="607"/>
      <c r="G268" s="607"/>
    </row>
    <row r="269" spans="1:10" ht="24.95" customHeight="1">
      <c r="H269" s="582"/>
      <c r="I269" s="582"/>
      <c r="J269" s="582"/>
    </row>
    <row r="270" spans="1:10" s="591" customFormat="1">
      <c r="A270" s="611"/>
      <c r="B270" s="612"/>
      <c r="C270" s="607"/>
      <c r="D270" s="607"/>
      <c r="E270" s="607"/>
      <c r="F270" s="607"/>
      <c r="G270" s="607"/>
    </row>
    <row r="271" spans="1:10">
      <c r="H271" s="582"/>
      <c r="I271" s="582"/>
      <c r="J271" s="582"/>
    </row>
    <row r="272" spans="1:10" s="591" customFormat="1">
      <c r="A272" s="611"/>
      <c r="B272" s="612"/>
      <c r="C272" s="607"/>
      <c r="D272" s="607"/>
      <c r="E272" s="607"/>
      <c r="F272" s="607"/>
      <c r="G272" s="607"/>
    </row>
    <row r="273" spans="1:10" ht="24.95" customHeight="1">
      <c r="H273" s="582"/>
      <c r="I273" s="582"/>
      <c r="J273" s="582"/>
    </row>
    <row r="274" spans="1:10" s="591" customFormat="1">
      <c r="A274" s="611"/>
      <c r="B274" s="612"/>
      <c r="C274" s="607"/>
      <c r="D274" s="607"/>
      <c r="E274" s="607"/>
      <c r="F274" s="607"/>
      <c r="G274" s="607"/>
    </row>
    <row r="275" spans="1:10" s="591" customFormat="1">
      <c r="A275" s="611"/>
      <c r="B275" s="612"/>
      <c r="C275" s="607"/>
      <c r="D275" s="607"/>
      <c r="E275" s="607"/>
      <c r="F275" s="607"/>
      <c r="G275" s="607"/>
    </row>
    <row r="276" spans="1:10" s="591" customFormat="1">
      <c r="A276" s="611"/>
      <c r="B276" s="612"/>
      <c r="C276" s="607"/>
      <c r="D276" s="607"/>
      <c r="E276" s="607"/>
      <c r="F276" s="607"/>
      <c r="G276" s="607"/>
    </row>
    <row r="277" spans="1:10" ht="24.95" customHeight="1">
      <c r="H277" s="582"/>
      <c r="I277" s="582"/>
      <c r="J277" s="582"/>
    </row>
    <row r="278" spans="1:10" ht="10.9" customHeight="1">
      <c r="H278" s="582"/>
      <c r="I278" s="582"/>
      <c r="J278" s="582"/>
    </row>
    <row r="279" spans="1:10" ht="11.45" customHeight="1">
      <c r="H279" s="582"/>
      <c r="I279" s="582"/>
      <c r="J279" s="582"/>
    </row>
    <row r="280" spans="1:10">
      <c r="H280" s="582"/>
      <c r="I280" s="582"/>
      <c r="J280" s="582"/>
    </row>
    <row r="281" spans="1:10" ht="24.95" customHeight="1">
      <c r="H281" s="582"/>
      <c r="I281" s="582"/>
      <c r="J281" s="582"/>
    </row>
    <row r="282" spans="1:10">
      <c r="H282" s="582"/>
      <c r="I282" s="582"/>
      <c r="J282" s="582"/>
    </row>
    <row r="283" spans="1:10" s="591" customFormat="1">
      <c r="A283" s="611"/>
      <c r="B283" s="612"/>
      <c r="C283" s="607"/>
      <c r="D283" s="607"/>
      <c r="E283" s="607"/>
      <c r="F283" s="607"/>
      <c r="G283" s="607"/>
    </row>
    <row r="284" spans="1:10" s="591" customFormat="1">
      <c r="A284" s="611"/>
      <c r="B284" s="612"/>
      <c r="C284" s="607"/>
      <c r="D284" s="607"/>
      <c r="E284" s="607"/>
      <c r="F284" s="607"/>
      <c r="G284" s="607"/>
    </row>
    <row r="285" spans="1:10" ht="24.95" customHeight="1">
      <c r="H285" s="582"/>
      <c r="I285" s="582"/>
      <c r="J285" s="582"/>
    </row>
    <row r="286" spans="1:10" ht="10.9" customHeight="1">
      <c r="H286" s="582"/>
      <c r="I286" s="582"/>
      <c r="J286" s="582"/>
    </row>
    <row r="287" spans="1:10" ht="11.45" customHeight="1">
      <c r="H287" s="582"/>
      <c r="I287" s="582"/>
      <c r="J287" s="582"/>
    </row>
    <row r="288" spans="1:10" ht="10.15" customHeight="1">
      <c r="H288" s="582"/>
      <c r="I288" s="582"/>
      <c r="J288" s="582"/>
    </row>
    <row r="289" spans="1:10" ht="24.95" customHeight="1">
      <c r="H289" s="582"/>
      <c r="I289" s="582"/>
      <c r="J289" s="582"/>
    </row>
    <row r="290" spans="1:10">
      <c r="H290" s="582"/>
      <c r="I290" s="582"/>
      <c r="J290" s="582"/>
    </row>
    <row r="291" spans="1:10">
      <c r="H291" s="582"/>
      <c r="I291" s="582"/>
      <c r="J291" s="582"/>
    </row>
    <row r="292" spans="1:10" s="591" customFormat="1">
      <c r="A292" s="611"/>
      <c r="B292" s="612"/>
      <c r="C292" s="607"/>
      <c r="D292" s="607"/>
      <c r="E292" s="607"/>
      <c r="F292" s="607"/>
      <c r="G292" s="607"/>
    </row>
    <row r="293" spans="1:10" ht="24.95" customHeight="1">
      <c r="H293" s="582"/>
      <c r="I293" s="582"/>
      <c r="J293" s="582"/>
    </row>
    <row r="294" spans="1:10" s="591" customFormat="1" ht="10.9" customHeight="1">
      <c r="A294" s="611"/>
      <c r="B294" s="612"/>
      <c r="C294" s="607"/>
      <c r="D294" s="607"/>
      <c r="E294" s="607"/>
      <c r="F294" s="607"/>
      <c r="G294" s="607"/>
    </row>
    <row r="295" spans="1:10" s="591" customFormat="1" ht="10.15" customHeight="1">
      <c r="A295" s="611"/>
      <c r="B295" s="612"/>
      <c r="C295" s="607"/>
      <c r="D295" s="607"/>
      <c r="E295" s="607"/>
      <c r="F295" s="607"/>
      <c r="G295" s="607"/>
    </row>
    <row r="296" spans="1:10" s="591" customFormat="1" ht="10.9" customHeight="1">
      <c r="A296" s="611"/>
      <c r="B296" s="612"/>
      <c r="C296" s="607"/>
      <c r="D296" s="607"/>
      <c r="E296" s="607"/>
      <c r="F296" s="607"/>
      <c r="G296" s="607"/>
    </row>
    <row r="297" spans="1:10" ht="24.95" customHeight="1">
      <c r="H297" s="582"/>
      <c r="I297" s="582"/>
      <c r="J297" s="582"/>
    </row>
    <row r="298" spans="1:10">
      <c r="H298" s="582"/>
      <c r="I298" s="582"/>
      <c r="J298" s="582"/>
    </row>
    <row r="299" spans="1:10" s="591" customFormat="1">
      <c r="A299" s="611"/>
      <c r="B299" s="612"/>
      <c r="C299" s="607"/>
      <c r="D299" s="607"/>
      <c r="E299" s="607"/>
      <c r="F299" s="607"/>
      <c r="G299" s="607"/>
    </row>
    <row r="300" spans="1:10" s="591" customFormat="1">
      <c r="A300" s="611"/>
      <c r="B300" s="612"/>
      <c r="C300" s="607"/>
      <c r="D300" s="607"/>
      <c r="E300" s="607"/>
      <c r="F300" s="607"/>
      <c r="G300" s="607"/>
    </row>
    <row r="301" spans="1:10" s="591" customFormat="1">
      <c r="A301" s="611"/>
      <c r="B301" s="612"/>
      <c r="C301" s="607"/>
      <c r="D301" s="607"/>
      <c r="E301" s="607"/>
      <c r="F301" s="607"/>
      <c r="G301" s="607"/>
    </row>
    <row r="302" spans="1:10" ht="24.95" customHeight="1">
      <c r="H302" s="582"/>
      <c r="I302" s="582"/>
      <c r="J302" s="582"/>
    </row>
    <row r="303" spans="1:10" ht="24.95" customHeight="1">
      <c r="H303" s="582"/>
      <c r="I303" s="582"/>
      <c r="J303" s="582"/>
    </row>
    <row r="304" spans="1:10" s="591" customFormat="1">
      <c r="A304" s="611"/>
      <c r="B304" s="612"/>
      <c r="C304" s="607"/>
      <c r="D304" s="607"/>
      <c r="E304" s="607"/>
      <c r="F304" s="607"/>
      <c r="G304" s="607"/>
    </row>
    <row r="305" spans="1:10" s="591" customFormat="1">
      <c r="A305" s="611"/>
      <c r="B305" s="612"/>
      <c r="C305" s="607"/>
      <c r="D305" s="607"/>
      <c r="E305" s="607"/>
      <c r="F305" s="607"/>
      <c r="G305" s="607"/>
    </row>
    <row r="306" spans="1:10" s="591" customFormat="1">
      <c r="A306" s="611"/>
      <c r="B306" s="612"/>
      <c r="C306" s="607"/>
      <c r="D306" s="607"/>
      <c r="E306" s="607"/>
      <c r="F306" s="607"/>
      <c r="G306" s="607"/>
    </row>
    <row r="307" spans="1:10" ht="24.95" customHeight="1">
      <c r="H307" s="582"/>
      <c r="I307" s="582"/>
      <c r="J307" s="582"/>
    </row>
    <row r="308" spans="1:10" s="591" customFormat="1">
      <c r="A308" s="611"/>
      <c r="B308" s="612"/>
      <c r="C308" s="607"/>
      <c r="D308" s="607"/>
      <c r="E308" s="607"/>
      <c r="F308" s="607"/>
      <c r="G308" s="607"/>
    </row>
    <row r="309" spans="1:10" s="591" customFormat="1">
      <c r="A309" s="611"/>
      <c r="B309" s="612"/>
      <c r="C309" s="607"/>
      <c r="D309" s="607"/>
      <c r="E309" s="607"/>
      <c r="F309" s="607"/>
      <c r="G309" s="607"/>
    </row>
    <row r="310" spans="1:10" s="591" customFormat="1">
      <c r="A310" s="611"/>
      <c r="B310" s="612"/>
      <c r="C310" s="607"/>
      <c r="D310" s="607"/>
      <c r="E310" s="607"/>
      <c r="F310" s="607"/>
      <c r="G310" s="607"/>
    </row>
    <row r="311" spans="1:10" ht="24.95" customHeight="1">
      <c r="H311" s="582"/>
      <c r="I311" s="582"/>
      <c r="J311" s="582"/>
    </row>
    <row r="312" spans="1:10">
      <c r="H312" s="582"/>
      <c r="I312" s="582"/>
      <c r="J312" s="582"/>
    </row>
    <row r="313" spans="1:10" s="591" customFormat="1">
      <c r="A313" s="611"/>
      <c r="B313" s="612"/>
      <c r="C313" s="607"/>
      <c r="D313" s="607"/>
      <c r="E313" s="607"/>
      <c r="F313" s="607"/>
      <c r="G313" s="607"/>
    </row>
    <row r="314" spans="1:10" s="591" customFormat="1">
      <c r="A314" s="611"/>
      <c r="B314" s="612"/>
      <c r="C314" s="607"/>
      <c r="D314" s="607"/>
      <c r="E314" s="607"/>
      <c r="F314" s="607"/>
      <c r="G314" s="607"/>
    </row>
    <row r="315" spans="1:10" ht="24.95" customHeight="1">
      <c r="H315" s="582"/>
      <c r="I315" s="582"/>
      <c r="J315" s="582"/>
    </row>
    <row r="316" spans="1:10">
      <c r="H316" s="582"/>
      <c r="I316" s="582"/>
      <c r="J316" s="582"/>
    </row>
    <row r="317" spans="1:10">
      <c r="H317" s="582"/>
      <c r="I317" s="582"/>
      <c r="J317" s="582"/>
    </row>
    <row r="318" spans="1:10">
      <c r="H318" s="582"/>
      <c r="I318" s="582"/>
      <c r="J318" s="582"/>
    </row>
    <row r="319" spans="1:10" ht="24.95" customHeight="1">
      <c r="H319" s="582"/>
      <c r="I319" s="582"/>
      <c r="J319" s="582"/>
    </row>
    <row r="320" spans="1:10" s="591" customFormat="1">
      <c r="A320" s="611"/>
      <c r="B320" s="612"/>
      <c r="C320" s="607"/>
      <c r="D320" s="607"/>
      <c r="E320" s="607"/>
      <c r="F320" s="607"/>
      <c r="G320" s="607"/>
    </row>
    <row r="321" spans="1:10" s="591" customFormat="1">
      <c r="A321" s="611"/>
      <c r="B321" s="612"/>
      <c r="C321" s="607"/>
      <c r="D321" s="607"/>
      <c r="E321" s="607"/>
      <c r="F321" s="607"/>
      <c r="G321" s="607"/>
    </row>
    <row r="322" spans="1:10" s="591" customFormat="1">
      <c r="A322" s="611"/>
      <c r="B322" s="612"/>
      <c r="C322" s="607"/>
      <c r="D322" s="607"/>
      <c r="E322" s="607"/>
      <c r="F322" s="607"/>
      <c r="G322" s="607"/>
    </row>
    <row r="323" spans="1:10" ht="24.95" customHeight="1">
      <c r="H323" s="582"/>
      <c r="I323" s="582"/>
      <c r="J323" s="582"/>
    </row>
    <row r="324" spans="1:10">
      <c r="H324" s="582"/>
      <c r="I324" s="582"/>
      <c r="J324" s="582"/>
    </row>
    <row r="325" spans="1:10">
      <c r="H325" s="582"/>
      <c r="I325" s="582"/>
      <c r="J325" s="582"/>
    </row>
    <row r="326" spans="1:10">
      <c r="H326" s="582"/>
      <c r="I326" s="582"/>
      <c r="J326" s="582"/>
    </row>
    <row r="327" spans="1:10" ht="24.95" customHeight="1">
      <c r="H327" s="582"/>
      <c r="I327" s="582"/>
      <c r="J327" s="582"/>
    </row>
    <row r="328" spans="1:10">
      <c r="H328" s="582"/>
      <c r="I328" s="582"/>
      <c r="J328" s="582"/>
    </row>
    <row r="329" spans="1:10" s="591" customFormat="1">
      <c r="A329" s="611"/>
      <c r="B329" s="612"/>
      <c r="C329" s="607"/>
      <c r="D329" s="607"/>
      <c r="E329" s="607"/>
      <c r="F329" s="607"/>
      <c r="G329" s="607"/>
    </row>
    <row r="330" spans="1:10" s="591" customFormat="1">
      <c r="A330" s="611"/>
      <c r="B330" s="612"/>
      <c r="C330" s="607"/>
      <c r="D330" s="607"/>
      <c r="E330" s="607"/>
      <c r="F330" s="607"/>
      <c r="G330" s="607"/>
    </row>
    <row r="331" spans="1:10" ht="24.95" customHeight="1">
      <c r="H331" s="582"/>
      <c r="I331" s="582"/>
      <c r="J331" s="582"/>
    </row>
    <row r="332" spans="1:10">
      <c r="H332" s="582"/>
      <c r="I332" s="582"/>
      <c r="J332" s="582"/>
    </row>
    <row r="333" spans="1:10">
      <c r="H333" s="582"/>
      <c r="I333" s="582"/>
      <c r="J333" s="582"/>
    </row>
    <row r="334" spans="1:10" s="591" customFormat="1">
      <c r="A334" s="611"/>
      <c r="B334" s="612"/>
      <c r="C334" s="607"/>
      <c r="D334" s="607"/>
      <c r="E334" s="607"/>
      <c r="F334" s="607"/>
      <c r="G334" s="607"/>
    </row>
    <row r="335" spans="1:10" ht="24.95" customHeight="1">
      <c r="H335" s="582"/>
      <c r="I335" s="582"/>
      <c r="J335" s="582"/>
    </row>
    <row r="336" spans="1:10">
      <c r="H336" s="582"/>
      <c r="I336" s="582"/>
      <c r="J336" s="582"/>
    </row>
    <row r="337" spans="8:10">
      <c r="H337" s="582"/>
      <c r="I337" s="582"/>
      <c r="J337" s="582"/>
    </row>
    <row r="338" spans="8:10">
      <c r="H338" s="582"/>
      <c r="I338" s="582"/>
      <c r="J338" s="582"/>
    </row>
    <row r="339" spans="8:10" ht="24.95" customHeight="1">
      <c r="H339" s="582"/>
      <c r="I339" s="582"/>
      <c r="J339" s="582"/>
    </row>
    <row r="340" spans="8:10">
      <c r="H340" s="582"/>
      <c r="I340" s="582"/>
      <c r="J340" s="582"/>
    </row>
    <row r="341" spans="8:10">
      <c r="H341" s="582"/>
      <c r="I341" s="582"/>
      <c r="J341" s="582"/>
    </row>
    <row r="342" spans="8:10">
      <c r="H342" s="582"/>
      <c r="I342" s="582"/>
      <c r="J342" s="582"/>
    </row>
    <row r="343" spans="8:10" ht="24.95" customHeight="1">
      <c r="H343" s="582"/>
      <c r="I343" s="582"/>
      <c r="J343" s="582"/>
    </row>
    <row r="344" spans="8:10">
      <c r="H344" s="582"/>
      <c r="I344" s="582"/>
      <c r="J344" s="582"/>
    </row>
    <row r="345" spans="8:10">
      <c r="H345" s="582"/>
      <c r="I345" s="582"/>
      <c r="J345" s="582"/>
    </row>
    <row r="346" spans="8:10">
      <c r="H346" s="582"/>
      <c r="I346" s="582"/>
      <c r="J346" s="582"/>
    </row>
    <row r="347" spans="8:10" ht="24.95" customHeight="1">
      <c r="H347" s="582"/>
      <c r="I347" s="582"/>
      <c r="J347" s="582"/>
    </row>
    <row r="348" spans="8:10">
      <c r="H348" s="582"/>
      <c r="I348" s="582"/>
      <c r="J348" s="582"/>
    </row>
    <row r="349" spans="8:10">
      <c r="H349" s="582"/>
      <c r="I349" s="582"/>
      <c r="J349" s="582"/>
    </row>
    <row r="350" spans="8:10">
      <c r="H350" s="582"/>
      <c r="I350" s="582"/>
      <c r="J350" s="582"/>
    </row>
    <row r="351" spans="8:10" ht="24.95" customHeight="1">
      <c r="H351" s="582"/>
      <c r="I351" s="582"/>
      <c r="J351" s="582"/>
    </row>
    <row r="352" spans="8:10">
      <c r="H352" s="582"/>
      <c r="I352" s="582"/>
      <c r="J352" s="582"/>
    </row>
    <row r="353" spans="1:10">
      <c r="H353" s="582"/>
      <c r="I353" s="582"/>
      <c r="J353" s="582"/>
    </row>
    <row r="354" spans="1:10">
      <c r="H354" s="582"/>
      <c r="I354" s="582"/>
      <c r="J354" s="582"/>
    </row>
    <row r="355" spans="1:10" ht="24.95" customHeight="1">
      <c r="H355" s="582"/>
      <c r="I355" s="582"/>
      <c r="J355" s="582"/>
    </row>
    <row r="356" spans="1:10" s="591" customFormat="1">
      <c r="A356" s="611"/>
      <c r="B356" s="612"/>
      <c r="C356" s="607"/>
      <c r="D356" s="607"/>
      <c r="E356" s="607"/>
      <c r="F356" s="607"/>
      <c r="G356" s="607"/>
    </row>
    <row r="357" spans="1:10" s="591" customFormat="1">
      <c r="A357" s="611"/>
      <c r="B357" s="612"/>
      <c r="C357" s="607"/>
      <c r="D357" s="607"/>
      <c r="E357" s="607"/>
      <c r="F357" s="607"/>
      <c r="G357" s="607"/>
    </row>
    <row r="358" spans="1:10" s="591" customFormat="1">
      <c r="A358" s="611"/>
      <c r="B358" s="612"/>
      <c r="C358" s="607"/>
      <c r="D358" s="607"/>
      <c r="E358" s="607"/>
      <c r="F358" s="607"/>
      <c r="G358" s="607"/>
    </row>
    <row r="359" spans="1:10" s="591" customFormat="1">
      <c r="A359" s="611"/>
      <c r="B359" s="612"/>
      <c r="C359" s="607"/>
      <c r="D359" s="607"/>
      <c r="E359" s="607"/>
      <c r="F359" s="607"/>
      <c r="G359" s="607"/>
    </row>
    <row r="360" spans="1:10" ht="24.95" customHeight="1">
      <c r="H360" s="582"/>
      <c r="I360" s="582"/>
      <c r="J360" s="582"/>
    </row>
    <row r="361" spans="1:10">
      <c r="H361" s="582"/>
      <c r="I361" s="582"/>
      <c r="J361" s="582"/>
    </row>
    <row r="362" spans="1:10">
      <c r="H362" s="582"/>
      <c r="I362" s="582"/>
      <c r="J362" s="582"/>
    </row>
    <row r="363" spans="1:10">
      <c r="H363" s="582"/>
      <c r="I363" s="582"/>
      <c r="J363" s="582"/>
    </row>
    <row r="364" spans="1:10" ht="24.95" customHeight="1">
      <c r="H364" s="582"/>
      <c r="I364" s="582"/>
      <c r="J364" s="582"/>
    </row>
    <row r="365" spans="1:10" s="591" customFormat="1">
      <c r="A365" s="611"/>
      <c r="B365" s="612"/>
      <c r="C365" s="607"/>
      <c r="D365" s="607"/>
      <c r="E365" s="607"/>
      <c r="F365" s="607"/>
      <c r="G365" s="607"/>
    </row>
    <row r="366" spans="1:10" s="591" customFormat="1">
      <c r="A366" s="611"/>
      <c r="B366" s="612"/>
      <c r="C366" s="607"/>
      <c r="D366" s="607"/>
      <c r="E366" s="607"/>
      <c r="F366" s="607"/>
      <c r="G366" s="607"/>
    </row>
    <row r="367" spans="1:10" s="591" customFormat="1">
      <c r="A367" s="611"/>
      <c r="B367" s="612"/>
      <c r="C367" s="607"/>
      <c r="D367" s="607"/>
      <c r="E367" s="607"/>
      <c r="F367" s="607"/>
      <c r="G367" s="607"/>
    </row>
    <row r="368" spans="1:10" ht="24.95" customHeight="1">
      <c r="H368" s="582"/>
      <c r="I368" s="582"/>
      <c r="J368" s="582"/>
    </row>
    <row r="369" spans="1:10" ht="10.15" customHeight="1">
      <c r="H369" s="582"/>
      <c r="I369" s="582"/>
      <c r="J369" s="582"/>
    </row>
    <row r="370" spans="1:10" ht="10.9" customHeight="1">
      <c r="H370" s="582"/>
      <c r="I370" s="582"/>
      <c r="J370" s="582"/>
    </row>
    <row r="371" spans="1:10">
      <c r="H371" s="582"/>
      <c r="I371" s="582"/>
      <c r="J371" s="582"/>
    </row>
    <row r="372" spans="1:10" ht="24.95" customHeight="1">
      <c r="H372" s="582"/>
      <c r="I372" s="582"/>
      <c r="J372" s="582"/>
    </row>
    <row r="373" spans="1:10" ht="10.9" customHeight="1">
      <c r="H373" s="582"/>
      <c r="I373" s="582"/>
      <c r="J373" s="582"/>
    </row>
    <row r="374" spans="1:10" ht="10.15" customHeight="1">
      <c r="H374" s="582"/>
      <c r="I374" s="582"/>
      <c r="J374" s="582"/>
    </row>
    <row r="375" spans="1:10" s="591" customFormat="1">
      <c r="A375" s="611"/>
      <c r="B375" s="612"/>
      <c r="C375" s="607"/>
      <c r="D375" s="607"/>
      <c r="E375" s="607"/>
      <c r="F375" s="607"/>
      <c r="G375" s="607"/>
    </row>
    <row r="376" spans="1:10" ht="24.95" customHeight="1">
      <c r="H376" s="582"/>
      <c r="I376" s="582"/>
      <c r="J376" s="582"/>
    </row>
    <row r="377" spans="1:10" ht="10.9" customHeight="1">
      <c r="H377" s="582"/>
      <c r="I377" s="582"/>
      <c r="J377" s="582"/>
    </row>
    <row r="378" spans="1:10" ht="10.9" customHeight="1">
      <c r="H378" s="582"/>
      <c r="I378" s="582"/>
      <c r="J378" s="582"/>
    </row>
    <row r="379" spans="1:10" s="591" customFormat="1">
      <c r="A379" s="611"/>
      <c r="B379" s="612"/>
      <c r="C379" s="607"/>
      <c r="D379" s="607"/>
      <c r="E379" s="607"/>
      <c r="F379" s="607"/>
      <c r="G379" s="607"/>
    </row>
    <row r="380" spans="1:10" ht="24.95" customHeight="1">
      <c r="H380" s="582"/>
      <c r="I380" s="582"/>
      <c r="J380" s="582"/>
    </row>
    <row r="381" spans="1:10" s="591" customFormat="1">
      <c r="A381" s="611"/>
      <c r="B381" s="612"/>
      <c r="C381" s="607"/>
      <c r="D381" s="607"/>
      <c r="E381" s="607"/>
      <c r="F381" s="607"/>
      <c r="G381" s="607"/>
    </row>
    <row r="382" spans="1:10" s="591" customFormat="1">
      <c r="A382" s="611"/>
      <c r="B382" s="612"/>
      <c r="C382" s="607"/>
      <c r="D382" s="607"/>
      <c r="E382" s="607"/>
      <c r="F382" s="607"/>
      <c r="G382" s="607"/>
    </row>
    <row r="383" spans="1:10" s="591" customFormat="1">
      <c r="A383" s="611"/>
      <c r="B383" s="612"/>
      <c r="C383" s="607"/>
      <c r="D383" s="607"/>
      <c r="E383" s="607"/>
      <c r="F383" s="607"/>
      <c r="G383" s="607"/>
    </row>
    <row r="384" spans="1:10" ht="24.95" customHeight="1">
      <c r="H384" s="582"/>
      <c r="I384" s="582"/>
      <c r="J384" s="582"/>
    </row>
    <row r="385" spans="1:10">
      <c r="H385" s="582"/>
      <c r="I385" s="582"/>
      <c r="J385" s="582"/>
    </row>
    <row r="386" spans="1:10" s="591" customFormat="1">
      <c r="A386" s="611"/>
      <c r="B386" s="612"/>
      <c r="C386" s="607"/>
      <c r="D386" s="607"/>
      <c r="E386" s="607"/>
      <c r="F386" s="607"/>
      <c r="G386" s="607"/>
    </row>
    <row r="387" spans="1:10">
      <c r="H387" s="582"/>
      <c r="I387" s="582"/>
      <c r="J387" s="582"/>
    </row>
    <row r="388" spans="1:10" ht="24.95" customHeight="1">
      <c r="H388" s="582"/>
      <c r="I388" s="582"/>
      <c r="J388" s="582"/>
    </row>
    <row r="389" spans="1:10">
      <c r="H389" s="582"/>
      <c r="I389" s="582"/>
      <c r="J389" s="582"/>
    </row>
    <row r="390" spans="1:10" s="591" customFormat="1">
      <c r="A390" s="611"/>
      <c r="B390" s="612"/>
      <c r="C390" s="607"/>
      <c r="D390" s="607"/>
      <c r="E390" s="607"/>
      <c r="F390" s="607"/>
      <c r="G390" s="607"/>
    </row>
    <row r="391" spans="1:10">
      <c r="H391" s="582"/>
      <c r="I391" s="582"/>
      <c r="J391" s="582"/>
    </row>
    <row r="392" spans="1:10" ht="24.95" customHeight="1">
      <c r="H392" s="582"/>
      <c r="I392" s="582"/>
      <c r="J392" s="582"/>
    </row>
    <row r="393" spans="1:10" s="591" customFormat="1">
      <c r="A393" s="611"/>
      <c r="B393" s="612"/>
      <c r="C393" s="607"/>
      <c r="D393" s="607"/>
      <c r="E393" s="607"/>
      <c r="F393" s="607"/>
      <c r="G393" s="607"/>
    </row>
    <row r="394" spans="1:10" s="591" customFormat="1">
      <c r="A394" s="611"/>
      <c r="B394" s="612"/>
      <c r="C394" s="607"/>
      <c r="D394" s="607"/>
      <c r="E394" s="607"/>
      <c r="F394" s="607"/>
      <c r="G394" s="607"/>
    </row>
    <row r="395" spans="1:10" s="591" customFormat="1">
      <c r="A395" s="611"/>
      <c r="B395" s="612"/>
      <c r="C395" s="607"/>
      <c r="D395" s="607"/>
      <c r="E395" s="607"/>
      <c r="F395" s="607"/>
      <c r="G395" s="607"/>
    </row>
    <row r="396" spans="1:10" ht="24.95" customHeight="1">
      <c r="H396" s="582"/>
      <c r="I396" s="582"/>
      <c r="J396" s="582"/>
    </row>
    <row r="397" spans="1:10">
      <c r="H397" s="582"/>
      <c r="I397" s="582"/>
      <c r="J397" s="582"/>
    </row>
    <row r="398" spans="1:10">
      <c r="H398" s="582"/>
      <c r="I398" s="582"/>
      <c r="J398" s="582"/>
    </row>
    <row r="399" spans="1:10">
      <c r="H399" s="582"/>
      <c r="I399" s="582"/>
      <c r="J399" s="582"/>
    </row>
    <row r="400" spans="1:10" ht="24.95" customHeight="1">
      <c r="H400" s="582"/>
      <c r="I400" s="582"/>
      <c r="J400" s="582"/>
    </row>
    <row r="401" spans="8:10">
      <c r="H401" s="582"/>
      <c r="I401" s="582"/>
      <c r="J401" s="582"/>
    </row>
    <row r="402" spans="8:10">
      <c r="H402" s="582"/>
      <c r="I402" s="582"/>
      <c r="J402" s="582"/>
    </row>
    <row r="403" spans="8:10">
      <c r="H403" s="582"/>
      <c r="I403" s="582"/>
      <c r="J403" s="582"/>
    </row>
    <row r="404" spans="8:10" ht="24.95" customHeight="1">
      <c r="H404" s="582"/>
      <c r="I404" s="582"/>
      <c r="J404" s="582"/>
    </row>
    <row r="405" spans="8:10" ht="10.9" customHeight="1">
      <c r="H405" s="582"/>
      <c r="I405" s="582"/>
      <c r="J405" s="582"/>
    </row>
    <row r="406" spans="8:10" ht="11.45" customHeight="1">
      <c r="H406" s="582"/>
      <c r="I406" s="582"/>
      <c r="J406" s="582"/>
    </row>
    <row r="407" spans="8:10" ht="11.45" customHeight="1">
      <c r="H407" s="582"/>
      <c r="I407" s="582"/>
      <c r="J407" s="582"/>
    </row>
    <row r="408" spans="8:10" ht="24.95" customHeight="1">
      <c r="H408" s="582"/>
      <c r="I408" s="582"/>
      <c r="J408" s="582"/>
    </row>
    <row r="409" spans="8:10">
      <c r="H409" s="582"/>
      <c r="I409" s="582"/>
      <c r="J409" s="582"/>
    </row>
    <row r="410" spans="8:10">
      <c r="H410" s="582"/>
      <c r="I410" s="582"/>
      <c r="J410" s="582"/>
    </row>
    <row r="411" spans="8:10">
      <c r="H411" s="582"/>
      <c r="I411" s="582"/>
      <c r="J411" s="582"/>
    </row>
    <row r="412" spans="8:10" ht="24.95" customHeight="1">
      <c r="H412" s="582"/>
      <c r="I412" s="582"/>
      <c r="J412" s="582"/>
    </row>
    <row r="413" spans="8:10" ht="12" customHeight="1">
      <c r="H413" s="582"/>
      <c r="I413" s="582"/>
      <c r="J413" s="582"/>
    </row>
    <row r="414" spans="8:10" ht="10.9" customHeight="1">
      <c r="H414" s="582"/>
      <c r="I414" s="582"/>
      <c r="J414" s="582"/>
    </row>
    <row r="415" spans="8:10" ht="10.15" customHeight="1">
      <c r="H415" s="582"/>
      <c r="I415" s="582"/>
      <c r="J415" s="582"/>
    </row>
    <row r="416" spans="8:10" ht="24.95" customHeight="1">
      <c r="H416" s="582"/>
      <c r="I416" s="582"/>
      <c r="J416" s="582"/>
    </row>
    <row r="417" spans="1:10" s="591" customFormat="1">
      <c r="A417" s="611"/>
      <c r="B417" s="612"/>
      <c r="C417" s="607"/>
      <c r="D417" s="607"/>
      <c r="E417" s="607"/>
      <c r="F417" s="607"/>
      <c r="G417" s="607"/>
    </row>
    <row r="418" spans="1:10" s="591" customFormat="1">
      <c r="A418" s="611"/>
      <c r="B418" s="612"/>
      <c r="C418" s="607"/>
      <c r="D418" s="607"/>
      <c r="E418" s="607"/>
      <c r="F418" s="607"/>
      <c r="G418" s="607"/>
    </row>
    <row r="419" spans="1:10" s="591" customFormat="1">
      <c r="A419" s="611"/>
      <c r="B419" s="612"/>
      <c r="C419" s="607"/>
      <c r="D419" s="607"/>
      <c r="E419" s="607"/>
      <c r="F419" s="607"/>
      <c r="G419" s="607"/>
    </row>
    <row r="420" spans="1:10" s="591" customFormat="1">
      <c r="A420" s="611"/>
      <c r="B420" s="612"/>
      <c r="C420" s="607"/>
      <c r="D420" s="607"/>
      <c r="E420" s="607"/>
      <c r="F420" s="607"/>
      <c r="G420" s="607"/>
    </row>
    <row r="421" spans="1:10" ht="24.95" customHeight="1">
      <c r="H421" s="582"/>
      <c r="I421" s="582"/>
      <c r="J421" s="582"/>
    </row>
    <row r="422" spans="1:10" ht="24.95" customHeight="1">
      <c r="H422" s="582"/>
      <c r="I422" s="582"/>
      <c r="J422" s="582"/>
    </row>
    <row r="423" spans="1:10" s="591" customFormat="1">
      <c r="A423" s="611"/>
      <c r="B423" s="612"/>
      <c r="C423" s="607"/>
      <c r="D423" s="607"/>
      <c r="E423" s="607"/>
      <c r="F423" s="607"/>
      <c r="G423" s="607"/>
    </row>
    <row r="424" spans="1:10" s="591" customFormat="1">
      <c r="A424" s="611"/>
      <c r="B424" s="612"/>
      <c r="C424" s="607"/>
      <c r="D424" s="607"/>
      <c r="E424" s="607"/>
      <c r="F424" s="607"/>
      <c r="G424" s="607"/>
    </row>
    <row r="425" spans="1:10" s="591" customFormat="1">
      <c r="A425" s="611"/>
      <c r="B425" s="612"/>
      <c r="C425" s="607"/>
      <c r="D425" s="607"/>
      <c r="E425" s="607"/>
      <c r="F425" s="607"/>
      <c r="G425" s="607"/>
    </row>
    <row r="426" spans="1:10" ht="24.95" customHeight="1">
      <c r="H426" s="582"/>
      <c r="I426" s="582"/>
      <c r="J426" s="582"/>
    </row>
    <row r="427" spans="1:10" s="591" customFormat="1">
      <c r="A427" s="611"/>
      <c r="B427" s="612"/>
      <c r="C427" s="607"/>
      <c r="D427" s="607"/>
      <c r="E427" s="607"/>
      <c r="F427" s="607"/>
      <c r="G427" s="607"/>
    </row>
    <row r="428" spans="1:10" s="591" customFormat="1">
      <c r="A428" s="611"/>
      <c r="B428" s="612"/>
      <c r="C428" s="607"/>
      <c r="D428" s="607"/>
      <c r="E428" s="607"/>
      <c r="F428" s="607"/>
      <c r="G428" s="607"/>
    </row>
    <row r="429" spans="1:10" s="591" customFormat="1">
      <c r="A429" s="611"/>
      <c r="B429" s="612"/>
      <c r="C429" s="607"/>
      <c r="D429" s="607"/>
      <c r="E429" s="607"/>
      <c r="F429" s="607"/>
      <c r="G429" s="607"/>
    </row>
    <row r="430" spans="1:10" ht="24.95" customHeight="1">
      <c r="H430" s="582"/>
      <c r="I430" s="582"/>
      <c r="J430" s="582"/>
    </row>
    <row r="431" spans="1:10" s="591" customFormat="1">
      <c r="A431" s="611"/>
      <c r="B431" s="612"/>
      <c r="C431" s="607"/>
      <c r="D431" s="607"/>
      <c r="E431" s="607"/>
      <c r="F431" s="607"/>
      <c r="G431" s="607"/>
    </row>
    <row r="432" spans="1:10" s="591" customFormat="1">
      <c r="A432" s="611"/>
      <c r="B432" s="612"/>
      <c r="C432" s="607"/>
      <c r="D432" s="607"/>
      <c r="E432" s="607"/>
      <c r="F432" s="607"/>
      <c r="G432" s="607"/>
    </row>
    <row r="433" spans="1:10" s="591" customFormat="1">
      <c r="A433" s="611"/>
      <c r="B433" s="612"/>
      <c r="C433" s="607"/>
      <c r="D433" s="607"/>
      <c r="E433" s="607"/>
      <c r="F433" s="607"/>
      <c r="G433" s="607"/>
    </row>
    <row r="434" spans="1:10" ht="24.95" customHeight="1">
      <c r="H434" s="582"/>
      <c r="I434" s="582"/>
      <c r="J434" s="582"/>
    </row>
    <row r="435" spans="1:10">
      <c r="H435" s="582"/>
      <c r="I435" s="582"/>
      <c r="J435" s="582"/>
    </row>
    <row r="436" spans="1:10">
      <c r="H436" s="582"/>
      <c r="I436" s="582"/>
      <c r="J436" s="582"/>
    </row>
    <row r="437" spans="1:10">
      <c r="H437" s="582"/>
      <c r="I437" s="582"/>
      <c r="J437" s="582"/>
    </row>
    <row r="438" spans="1:10" ht="24.95" customHeight="1">
      <c r="H438" s="582"/>
      <c r="I438" s="582"/>
      <c r="J438" s="582"/>
    </row>
    <row r="439" spans="1:10" s="591" customFormat="1">
      <c r="A439" s="611"/>
      <c r="B439" s="612"/>
      <c r="C439" s="607"/>
      <c r="D439" s="607"/>
      <c r="E439" s="607"/>
      <c r="F439" s="607"/>
      <c r="G439" s="607"/>
    </row>
    <row r="440" spans="1:10" s="591" customFormat="1">
      <c r="A440" s="611"/>
      <c r="B440" s="612"/>
      <c r="C440" s="607"/>
      <c r="D440" s="607"/>
      <c r="E440" s="607"/>
      <c r="F440" s="607"/>
      <c r="G440" s="607"/>
    </row>
    <row r="441" spans="1:10" s="591" customFormat="1">
      <c r="A441" s="611"/>
      <c r="B441" s="612"/>
      <c r="C441" s="607"/>
      <c r="D441" s="607"/>
      <c r="E441" s="607"/>
      <c r="F441" s="607"/>
      <c r="G441" s="607"/>
    </row>
    <row r="442" spans="1:10" ht="24.95" customHeight="1">
      <c r="H442" s="582"/>
      <c r="I442" s="582"/>
      <c r="J442" s="582"/>
    </row>
    <row r="443" spans="1:10">
      <c r="H443" s="582"/>
      <c r="I443" s="582"/>
      <c r="J443" s="582"/>
    </row>
    <row r="444" spans="1:10" s="591" customFormat="1">
      <c r="A444" s="611"/>
      <c r="B444" s="612"/>
      <c r="C444" s="607"/>
      <c r="D444" s="607"/>
      <c r="E444" s="607"/>
      <c r="F444" s="607"/>
      <c r="G444" s="607"/>
    </row>
    <row r="445" spans="1:10" s="591" customFormat="1">
      <c r="A445" s="611"/>
      <c r="B445" s="612"/>
      <c r="C445" s="607"/>
      <c r="D445" s="607"/>
      <c r="E445" s="607"/>
      <c r="F445" s="607"/>
      <c r="G445" s="607"/>
    </row>
    <row r="446" spans="1:10" ht="24.95" customHeight="1">
      <c r="H446" s="582"/>
      <c r="I446" s="582"/>
      <c r="J446" s="582"/>
    </row>
    <row r="447" spans="1:10">
      <c r="H447" s="582"/>
      <c r="I447" s="582"/>
      <c r="J447" s="582"/>
    </row>
    <row r="448" spans="1:10">
      <c r="H448" s="582"/>
      <c r="I448" s="582"/>
      <c r="J448" s="582"/>
    </row>
    <row r="449" spans="1:10">
      <c r="H449" s="582"/>
      <c r="I449" s="582"/>
      <c r="J449" s="582"/>
    </row>
    <row r="450" spans="1:10" ht="24.95" customHeight="1">
      <c r="H450" s="582"/>
      <c r="I450" s="582"/>
      <c r="J450" s="582"/>
    </row>
    <row r="451" spans="1:10" s="591" customFormat="1">
      <c r="A451" s="611"/>
      <c r="B451" s="612"/>
      <c r="C451" s="607"/>
      <c r="D451" s="607"/>
      <c r="E451" s="607"/>
      <c r="F451" s="607"/>
      <c r="G451" s="607"/>
    </row>
    <row r="452" spans="1:10" s="591" customFormat="1">
      <c r="A452" s="611"/>
      <c r="B452" s="612"/>
      <c r="C452" s="607"/>
      <c r="D452" s="607"/>
      <c r="E452" s="607"/>
      <c r="F452" s="607"/>
      <c r="G452" s="607"/>
    </row>
    <row r="453" spans="1:10" s="591" customFormat="1">
      <c r="A453" s="611"/>
      <c r="B453" s="612"/>
      <c r="C453" s="607"/>
      <c r="D453" s="607"/>
      <c r="E453" s="607"/>
      <c r="F453" s="607"/>
      <c r="G453" s="607"/>
    </row>
    <row r="454" spans="1:10" ht="24.95" customHeight="1">
      <c r="H454" s="582"/>
      <c r="I454" s="582"/>
      <c r="J454" s="582"/>
    </row>
    <row r="455" spans="1:10">
      <c r="H455" s="582"/>
      <c r="I455" s="582"/>
      <c r="J455" s="582"/>
    </row>
    <row r="456" spans="1:10">
      <c r="H456" s="582"/>
      <c r="I456" s="582"/>
      <c r="J456" s="582"/>
    </row>
    <row r="457" spans="1:10">
      <c r="H457" s="582"/>
      <c r="I457" s="582"/>
      <c r="J457" s="582"/>
    </row>
    <row r="458" spans="1:10" ht="24.95" customHeight="1">
      <c r="H458" s="582"/>
      <c r="I458" s="582"/>
      <c r="J458" s="582"/>
    </row>
    <row r="459" spans="1:10">
      <c r="H459" s="582"/>
      <c r="I459" s="582"/>
      <c r="J459" s="582"/>
    </row>
    <row r="460" spans="1:10">
      <c r="H460" s="582"/>
      <c r="I460" s="582"/>
      <c r="J460" s="582"/>
    </row>
    <row r="461" spans="1:10">
      <c r="H461" s="582"/>
      <c r="I461" s="582"/>
      <c r="J461" s="582"/>
    </row>
    <row r="462" spans="1:10" ht="24.95" customHeight="1">
      <c r="H462" s="582"/>
      <c r="I462" s="582"/>
      <c r="J462" s="582"/>
    </row>
    <row r="463" spans="1:10">
      <c r="H463" s="582"/>
      <c r="I463" s="582"/>
      <c r="J463" s="582"/>
    </row>
    <row r="464" spans="1:10">
      <c r="H464" s="582"/>
      <c r="I464" s="582"/>
      <c r="J464" s="582"/>
    </row>
    <row r="465" spans="1:10">
      <c r="H465" s="582"/>
      <c r="I465" s="582"/>
      <c r="J465" s="582"/>
    </row>
    <row r="466" spans="1:10" ht="24.95" customHeight="1">
      <c r="H466" s="582"/>
      <c r="I466" s="582"/>
      <c r="J466" s="582"/>
    </row>
    <row r="467" spans="1:10" s="591" customFormat="1">
      <c r="A467" s="611"/>
      <c r="B467" s="612"/>
      <c r="C467" s="607"/>
      <c r="D467" s="607"/>
      <c r="E467" s="607"/>
      <c r="F467" s="607"/>
      <c r="G467" s="607"/>
    </row>
    <row r="468" spans="1:10" s="591" customFormat="1">
      <c r="A468" s="611"/>
      <c r="B468" s="612"/>
      <c r="C468" s="607"/>
      <c r="D468" s="607"/>
      <c r="E468" s="607"/>
      <c r="F468" s="607"/>
      <c r="G468" s="607"/>
    </row>
    <row r="469" spans="1:10" s="591" customFormat="1">
      <c r="A469" s="611"/>
      <c r="B469" s="612"/>
      <c r="C469" s="607"/>
      <c r="D469" s="607"/>
      <c r="E469" s="607"/>
      <c r="F469" s="607"/>
      <c r="G469" s="607"/>
    </row>
    <row r="470" spans="1:10" ht="24.95" customHeight="1">
      <c r="H470" s="582"/>
      <c r="I470" s="582"/>
      <c r="J470" s="582"/>
    </row>
    <row r="471" spans="1:10" s="591" customFormat="1">
      <c r="A471" s="611"/>
      <c r="B471" s="612"/>
      <c r="C471" s="607"/>
      <c r="D471" s="607"/>
      <c r="E471" s="607"/>
      <c r="F471" s="607"/>
      <c r="G471" s="607"/>
    </row>
    <row r="472" spans="1:10" s="591" customFormat="1">
      <c r="A472" s="611"/>
      <c r="B472" s="612"/>
      <c r="C472" s="607"/>
      <c r="D472" s="607"/>
      <c r="E472" s="607"/>
      <c r="F472" s="607"/>
      <c r="G472" s="607"/>
    </row>
    <row r="473" spans="1:10" s="591" customFormat="1">
      <c r="A473" s="611"/>
      <c r="B473" s="612"/>
      <c r="C473" s="607"/>
      <c r="D473" s="607"/>
      <c r="E473" s="607"/>
      <c r="F473" s="607"/>
      <c r="G473" s="607"/>
    </row>
    <row r="474" spans="1:10" ht="24.95" customHeight="1">
      <c r="H474" s="582"/>
      <c r="I474" s="582"/>
      <c r="J474" s="582"/>
    </row>
    <row r="475" spans="1:10">
      <c r="H475" s="582"/>
      <c r="I475" s="582"/>
      <c r="J475" s="582"/>
    </row>
    <row r="476" spans="1:10">
      <c r="H476" s="582"/>
      <c r="I476" s="582"/>
      <c r="J476" s="582"/>
    </row>
    <row r="477" spans="1:10">
      <c r="H477" s="582"/>
      <c r="I477" s="582"/>
      <c r="J477" s="582"/>
    </row>
    <row r="478" spans="1:10" ht="24.95" customHeight="1">
      <c r="H478" s="582"/>
      <c r="I478" s="582"/>
      <c r="J478" s="582"/>
    </row>
    <row r="479" spans="1:10" s="591" customFormat="1">
      <c r="A479" s="611"/>
      <c r="B479" s="612"/>
      <c r="C479" s="607"/>
      <c r="D479" s="607"/>
      <c r="E479" s="607"/>
      <c r="F479" s="607"/>
      <c r="G479" s="607"/>
    </row>
    <row r="480" spans="1:10" s="591" customFormat="1">
      <c r="A480" s="611"/>
      <c r="B480" s="612"/>
      <c r="C480" s="607"/>
      <c r="D480" s="607"/>
      <c r="E480" s="607"/>
      <c r="F480" s="607"/>
      <c r="G480" s="607"/>
    </row>
    <row r="481" spans="1:10" s="591" customFormat="1">
      <c r="A481" s="611"/>
      <c r="B481" s="612"/>
      <c r="C481" s="607"/>
      <c r="D481" s="607"/>
      <c r="E481" s="607"/>
      <c r="F481" s="607"/>
      <c r="G481" s="607"/>
    </row>
    <row r="482" spans="1:10" ht="24.95" customHeight="1">
      <c r="H482" s="582"/>
      <c r="I482" s="582"/>
      <c r="J482" s="582"/>
    </row>
    <row r="483" spans="1:10">
      <c r="H483" s="582"/>
      <c r="I483" s="582"/>
      <c r="J483" s="582"/>
    </row>
    <row r="484" spans="1:10">
      <c r="H484" s="582"/>
      <c r="I484" s="582"/>
      <c r="J484" s="582"/>
    </row>
    <row r="485" spans="1:10">
      <c r="H485" s="582"/>
      <c r="I485" s="582"/>
      <c r="J485" s="582"/>
    </row>
    <row r="486" spans="1:10" ht="24.95" customHeight="1">
      <c r="H486" s="582"/>
      <c r="I486" s="582"/>
      <c r="J486" s="582"/>
    </row>
    <row r="487" spans="1:10" s="591" customFormat="1">
      <c r="A487" s="611"/>
      <c r="B487" s="612"/>
      <c r="C487" s="607"/>
      <c r="D487" s="607"/>
      <c r="E487" s="607"/>
      <c r="F487" s="607"/>
      <c r="G487" s="607"/>
    </row>
    <row r="488" spans="1:10" s="591" customFormat="1">
      <c r="A488" s="611"/>
      <c r="B488" s="612"/>
      <c r="C488" s="607"/>
      <c r="D488" s="607"/>
      <c r="E488" s="607"/>
      <c r="F488" s="607"/>
      <c r="G488" s="607"/>
    </row>
    <row r="489" spans="1:10" s="591" customFormat="1">
      <c r="A489" s="611"/>
      <c r="B489" s="612"/>
      <c r="C489" s="607"/>
      <c r="D489" s="607"/>
      <c r="E489" s="607"/>
      <c r="F489" s="607"/>
      <c r="G489" s="607"/>
    </row>
    <row r="490" spans="1:10" ht="24.95" customHeight="1">
      <c r="H490" s="582"/>
      <c r="I490" s="582"/>
      <c r="J490" s="582"/>
    </row>
    <row r="491" spans="1:10">
      <c r="H491" s="582"/>
      <c r="I491" s="582"/>
      <c r="J491" s="582"/>
    </row>
    <row r="492" spans="1:10">
      <c r="H492" s="582"/>
      <c r="I492" s="582"/>
      <c r="J492" s="582"/>
    </row>
    <row r="493" spans="1:10">
      <c r="H493" s="582"/>
      <c r="I493" s="582"/>
      <c r="J493" s="582"/>
    </row>
    <row r="494" spans="1:10" ht="24.95" customHeight="1">
      <c r="H494" s="582"/>
      <c r="I494" s="582"/>
      <c r="J494" s="582"/>
    </row>
    <row r="495" spans="1:10" s="591" customFormat="1">
      <c r="A495" s="611"/>
      <c r="B495" s="612"/>
      <c r="C495" s="607"/>
      <c r="D495" s="607"/>
      <c r="E495" s="607"/>
      <c r="F495" s="607"/>
      <c r="G495" s="607"/>
    </row>
    <row r="496" spans="1:10" s="591" customFormat="1">
      <c r="A496" s="611"/>
      <c r="B496" s="612"/>
      <c r="C496" s="607"/>
      <c r="D496" s="607"/>
      <c r="E496" s="607"/>
      <c r="F496" s="607"/>
      <c r="G496" s="607"/>
    </row>
    <row r="497" spans="1:10" s="591" customFormat="1">
      <c r="A497" s="611"/>
      <c r="B497" s="612"/>
      <c r="C497" s="607"/>
      <c r="D497" s="607"/>
      <c r="E497" s="607"/>
      <c r="F497" s="607"/>
      <c r="G497" s="607"/>
    </row>
    <row r="498" spans="1:10" ht="24.95" customHeight="1">
      <c r="H498" s="582"/>
      <c r="I498" s="582"/>
      <c r="J498" s="582"/>
    </row>
    <row r="499" spans="1:10" ht="10.15" customHeight="1">
      <c r="H499" s="582"/>
      <c r="I499" s="582"/>
      <c r="J499" s="582"/>
    </row>
    <row r="500" spans="1:10" ht="10.9" customHeight="1">
      <c r="H500" s="582"/>
      <c r="I500" s="582"/>
      <c r="J500" s="582"/>
    </row>
    <row r="501" spans="1:10" s="591" customFormat="1">
      <c r="A501" s="611"/>
      <c r="B501" s="612"/>
      <c r="C501" s="607"/>
      <c r="D501" s="607"/>
      <c r="E501" s="607"/>
      <c r="F501" s="607"/>
      <c r="G501" s="607"/>
    </row>
    <row r="502" spans="1:10" ht="24.95" customHeight="1">
      <c r="H502" s="582"/>
      <c r="I502" s="582"/>
      <c r="J502" s="582"/>
    </row>
    <row r="503" spans="1:10" ht="10.9" customHeight="1">
      <c r="H503" s="582"/>
      <c r="I503" s="582"/>
      <c r="J503" s="582"/>
    </row>
    <row r="504" spans="1:10" ht="10.9" customHeight="1">
      <c r="H504" s="582"/>
      <c r="I504" s="582"/>
      <c r="J504" s="582"/>
    </row>
    <row r="505" spans="1:10" s="591" customFormat="1">
      <c r="A505" s="611"/>
      <c r="B505" s="612"/>
      <c r="C505" s="607"/>
      <c r="D505" s="607"/>
      <c r="E505" s="607"/>
      <c r="F505" s="607"/>
      <c r="G505" s="607"/>
    </row>
    <row r="506" spans="1:10" ht="24.95" customHeight="1">
      <c r="H506" s="582"/>
      <c r="I506" s="582"/>
      <c r="J506" s="582"/>
    </row>
    <row r="507" spans="1:10" ht="10.9" customHeight="1">
      <c r="H507" s="582"/>
      <c r="I507" s="582"/>
      <c r="J507" s="582"/>
    </row>
    <row r="508" spans="1:10" ht="12.6" customHeight="1">
      <c r="H508" s="582"/>
      <c r="I508" s="582"/>
      <c r="J508" s="582"/>
    </row>
    <row r="509" spans="1:10" s="591" customFormat="1">
      <c r="A509" s="611"/>
      <c r="B509" s="612"/>
      <c r="C509" s="607"/>
      <c r="D509" s="607"/>
      <c r="E509" s="607"/>
      <c r="F509" s="607"/>
      <c r="G509" s="607"/>
    </row>
    <row r="510" spans="1:10" ht="24.95" customHeight="1">
      <c r="H510" s="582"/>
      <c r="I510" s="582"/>
      <c r="J510" s="582"/>
    </row>
    <row r="511" spans="1:10" s="591" customFormat="1">
      <c r="A511" s="611"/>
      <c r="B511" s="612"/>
      <c r="C511" s="607"/>
      <c r="D511" s="607"/>
      <c r="E511" s="607"/>
      <c r="F511" s="607"/>
      <c r="G511" s="607"/>
    </row>
    <row r="512" spans="1:10" s="591" customFormat="1">
      <c r="A512" s="611"/>
      <c r="B512" s="612"/>
      <c r="C512" s="607"/>
      <c r="D512" s="607"/>
      <c r="E512" s="607"/>
      <c r="F512" s="607"/>
      <c r="G512" s="607"/>
    </row>
    <row r="513" spans="1:10" s="591" customFormat="1">
      <c r="A513" s="611"/>
      <c r="B513" s="612"/>
      <c r="C513" s="607"/>
      <c r="D513" s="607"/>
      <c r="E513" s="607"/>
      <c r="F513" s="607"/>
      <c r="G513" s="607"/>
    </row>
    <row r="514" spans="1:10" ht="24.95" customHeight="1">
      <c r="H514" s="582"/>
      <c r="I514" s="582"/>
      <c r="J514" s="582"/>
    </row>
    <row r="515" spans="1:10" s="591" customFormat="1">
      <c r="A515" s="611"/>
      <c r="B515" s="612"/>
      <c r="C515" s="607"/>
      <c r="D515" s="607"/>
      <c r="E515" s="607"/>
      <c r="F515" s="607"/>
      <c r="G515" s="607"/>
    </row>
    <row r="516" spans="1:10" s="591" customFormat="1">
      <c r="A516" s="611"/>
      <c r="B516" s="612"/>
      <c r="C516" s="607"/>
      <c r="D516" s="607"/>
      <c r="E516" s="607"/>
      <c r="F516" s="607"/>
      <c r="G516" s="607"/>
    </row>
    <row r="517" spans="1:10" s="591" customFormat="1">
      <c r="A517" s="611"/>
      <c r="B517" s="612"/>
      <c r="C517" s="607"/>
      <c r="D517" s="607"/>
      <c r="E517" s="607"/>
      <c r="F517" s="607"/>
      <c r="G517" s="607"/>
    </row>
    <row r="518" spans="1:10" ht="24.95" customHeight="1">
      <c r="H518" s="582"/>
      <c r="I518" s="582"/>
      <c r="J518" s="582"/>
    </row>
    <row r="519" spans="1:10">
      <c r="H519" s="582"/>
      <c r="I519" s="582"/>
      <c r="J519" s="582"/>
    </row>
    <row r="520" spans="1:10" s="591" customFormat="1">
      <c r="A520" s="611"/>
      <c r="B520" s="612"/>
      <c r="C520" s="607"/>
      <c r="D520" s="607"/>
      <c r="E520" s="607"/>
      <c r="F520" s="607"/>
      <c r="G520" s="607"/>
    </row>
    <row r="521" spans="1:10" s="591" customFormat="1">
      <c r="A521" s="611"/>
      <c r="B521" s="612"/>
      <c r="C521" s="607"/>
      <c r="D521" s="607"/>
      <c r="E521" s="607"/>
      <c r="F521" s="607"/>
      <c r="G521" s="607"/>
    </row>
    <row r="522" spans="1:10" ht="24.95" customHeight="1">
      <c r="H522" s="582"/>
      <c r="I522" s="582"/>
      <c r="J522" s="582"/>
    </row>
    <row r="523" spans="1:10" s="591" customFormat="1">
      <c r="A523" s="611"/>
      <c r="B523" s="612"/>
      <c r="C523" s="607"/>
      <c r="D523" s="607"/>
      <c r="E523" s="607"/>
      <c r="F523" s="607"/>
      <c r="G523" s="607"/>
    </row>
    <row r="524" spans="1:10" s="591" customFormat="1">
      <c r="A524" s="611"/>
      <c r="B524" s="612"/>
      <c r="C524" s="607"/>
      <c r="D524" s="607"/>
      <c r="E524" s="607"/>
      <c r="F524" s="607"/>
      <c r="G524" s="607"/>
    </row>
    <row r="525" spans="1:10" s="591" customFormat="1">
      <c r="A525" s="611"/>
      <c r="B525" s="612"/>
      <c r="C525" s="607"/>
      <c r="D525" s="607"/>
      <c r="E525" s="607"/>
      <c r="F525" s="607"/>
      <c r="G525" s="607"/>
    </row>
    <row r="526" spans="1:10" ht="24.95" customHeight="1">
      <c r="H526" s="582"/>
      <c r="I526" s="582"/>
      <c r="J526" s="582"/>
    </row>
    <row r="527" spans="1:10" s="591" customFormat="1">
      <c r="A527" s="611"/>
      <c r="B527" s="612"/>
      <c r="C527" s="607"/>
      <c r="D527" s="607"/>
      <c r="E527" s="607"/>
      <c r="F527" s="607"/>
      <c r="G527" s="607"/>
    </row>
    <row r="528" spans="1:10" s="591" customFormat="1">
      <c r="A528" s="611"/>
      <c r="B528" s="612"/>
      <c r="C528" s="607"/>
      <c r="D528" s="607"/>
      <c r="E528" s="607"/>
      <c r="F528" s="607"/>
      <c r="G528" s="607"/>
    </row>
    <row r="529" spans="1:10" s="591" customFormat="1">
      <c r="A529" s="611"/>
      <c r="B529" s="612"/>
      <c r="C529" s="607"/>
      <c r="D529" s="607"/>
      <c r="E529" s="607"/>
      <c r="F529" s="607"/>
      <c r="G529" s="607"/>
    </row>
    <row r="530" spans="1:10" ht="24.95" customHeight="1">
      <c r="H530" s="582"/>
      <c r="I530" s="582"/>
      <c r="J530" s="582"/>
    </row>
    <row r="531" spans="1:10">
      <c r="H531" s="582"/>
      <c r="I531" s="582"/>
      <c r="J531" s="582"/>
    </row>
    <row r="532" spans="1:10">
      <c r="H532" s="582"/>
      <c r="I532" s="582"/>
      <c r="J532" s="582"/>
    </row>
    <row r="533" spans="1:10" s="591" customFormat="1">
      <c r="A533" s="611"/>
      <c r="B533" s="612"/>
      <c r="C533" s="607"/>
      <c r="D533" s="607"/>
      <c r="E533" s="607"/>
      <c r="F533" s="607"/>
      <c r="G533" s="607"/>
    </row>
    <row r="534" spans="1:10" ht="24.95" customHeight="1">
      <c r="H534" s="582"/>
      <c r="I534" s="582"/>
      <c r="J534" s="582"/>
    </row>
    <row r="535" spans="1:10">
      <c r="H535" s="582"/>
      <c r="I535" s="582"/>
      <c r="J535" s="582"/>
    </row>
    <row r="536" spans="1:10">
      <c r="H536" s="582"/>
      <c r="I536" s="582"/>
      <c r="J536" s="582"/>
    </row>
    <row r="537" spans="1:10" s="591" customFormat="1">
      <c r="A537" s="611"/>
      <c r="B537" s="612"/>
      <c r="C537" s="607"/>
      <c r="D537" s="607"/>
      <c r="E537" s="607"/>
      <c r="F537" s="607"/>
      <c r="G537" s="607"/>
    </row>
    <row r="538" spans="1:10" ht="24.95" customHeight="1">
      <c r="H538" s="582"/>
      <c r="I538" s="582"/>
      <c r="J538" s="582"/>
    </row>
    <row r="539" spans="1:10" s="591" customFormat="1">
      <c r="A539" s="611"/>
      <c r="B539" s="612"/>
      <c r="C539" s="607"/>
      <c r="D539" s="607"/>
      <c r="E539" s="607"/>
      <c r="F539" s="607"/>
      <c r="G539" s="607"/>
    </row>
    <row r="540" spans="1:10" s="591" customFormat="1" ht="10.9" customHeight="1">
      <c r="A540" s="611"/>
      <c r="B540" s="612"/>
      <c r="C540" s="607"/>
      <c r="D540" s="607"/>
      <c r="E540" s="607"/>
      <c r="F540" s="607"/>
      <c r="G540" s="607"/>
    </row>
    <row r="541" spans="1:10" s="591" customFormat="1" ht="9.6" customHeight="1">
      <c r="A541" s="611"/>
      <c r="B541" s="612"/>
      <c r="C541" s="607"/>
      <c r="D541" s="607"/>
      <c r="E541" s="607"/>
      <c r="F541" s="607"/>
      <c r="G541" s="607"/>
    </row>
    <row r="542" spans="1:10" ht="24.95" customHeight="1">
      <c r="H542" s="582"/>
      <c r="I542" s="582"/>
      <c r="J542" s="582"/>
    </row>
    <row r="543" spans="1:10">
      <c r="H543" s="582"/>
      <c r="I543" s="582"/>
      <c r="J543" s="582"/>
    </row>
    <row r="544" spans="1:10">
      <c r="H544" s="582"/>
      <c r="I544" s="582"/>
      <c r="J544" s="582"/>
    </row>
    <row r="545" spans="1:10">
      <c r="H545" s="582"/>
      <c r="I545" s="582"/>
      <c r="J545" s="582"/>
    </row>
    <row r="546" spans="1:10" ht="24.95" customHeight="1">
      <c r="H546" s="582"/>
      <c r="I546" s="582"/>
      <c r="J546" s="582"/>
    </row>
    <row r="547" spans="1:10">
      <c r="H547" s="582"/>
      <c r="I547" s="582"/>
      <c r="J547" s="582"/>
    </row>
    <row r="548" spans="1:10" s="591" customFormat="1">
      <c r="A548" s="611"/>
      <c r="B548" s="612"/>
      <c r="C548" s="607"/>
      <c r="D548" s="607"/>
      <c r="E548" s="607"/>
      <c r="F548" s="607"/>
      <c r="G548" s="607"/>
    </row>
    <row r="549" spans="1:10" s="591" customFormat="1">
      <c r="A549" s="611"/>
      <c r="B549" s="612"/>
      <c r="C549" s="607"/>
      <c r="D549" s="607"/>
      <c r="E549" s="607"/>
      <c r="F549" s="607"/>
      <c r="G549" s="607"/>
    </row>
    <row r="550" spans="1:10" ht="24.95" customHeight="1">
      <c r="H550" s="582"/>
      <c r="I550" s="582"/>
      <c r="J550" s="582"/>
    </row>
    <row r="551" spans="1:10" ht="10.9" customHeight="1">
      <c r="H551" s="582"/>
      <c r="I551" s="582"/>
      <c r="J551" s="582"/>
    </row>
    <row r="552" spans="1:10" ht="10.9" customHeight="1">
      <c r="H552" s="582"/>
      <c r="I552" s="582"/>
      <c r="J552" s="582"/>
    </row>
    <row r="553" spans="1:10" ht="10.9" customHeight="1">
      <c r="H553" s="582"/>
      <c r="I553" s="582"/>
      <c r="J553" s="582"/>
    </row>
    <row r="554" spans="1:10" ht="24.95" customHeight="1">
      <c r="H554" s="582"/>
      <c r="I554" s="582"/>
      <c r="J554" s="582"/>
    </row>
    <row r="555" spans="1:10">
      <c r="H555" s="582"/>
      <c r="I555" s="582"/>
      <c r="J555" s="582"/>
    </row>
    <row r="556" spans="1:10">
      <c r="H556" s="582"/>
      <c r="I556" s="582"/>
      <c r="J556" s="582"/>
    </row>
    <row r="557" spans="1:10">
      <c r="H557" s="582"/>
      <c r="I557" s="582"/>
      <c r="J557" s="582"/>
    </row>
    <row r="558" spans="1:10" ht="24.95" customHeight="1">
      <c r="H558" s="582"/>
      <c r="I558" s="582"/>
      <c r="J558" s="582"/>
    </row>
    <row r="559" spans="1:10">
      <c r="H559" s="582"/>
      <c r="I559" s="582"/>
      <c r="J559" s="582"/>
    </row>
    <row r="560" spans="1:10">
      <c r="H560" s="582"/>
      <c r="I560" s="582"/>
      <c r="J560" s="582"/>
    </row>
    <row r="561" spans="1:10">
      <c r="H561" s="582"/>
      <c r="I561" s="582"/>
      <c r="J561" s="582"/>
    </row>
    <row r="562" spans="1:10" ht="24.95" customHeight="1">
      <c r="H562" s="582"/>
      <c r="I562" s="582"/>
      <c r="J562" s="582"/>
    </row>
    <row r="563" spans="1:10">
      <c r="H563" s="582"/>
      <c r="I563" s="582"/>
      <c r="J563" s="582"/>
    </row>
    <row r="564" spans="1:10">
      <c r="H564" s="582"/>
      <c r="I564" s="582"/>
      <c r="J564" s="582"/>
    </row>
    <row r="565" spans="1:10" s="591" customFormat="1">
      <c r="A565" s="611"/>
      <c r="B565" s="612"/>
      <c r="C565" s="607"/>
      <c r="D565" s="607"/>
      <c r="E565" s="607"/>
      <c r="F565" s="607"/>
      <c r="G565" s="607"/>
    </row>
    <row r="566" spans="1:10" s="591" customFormat="1">
      <c r="A566" s="611"/>
      <c r="B566" s="612"/>
      <c r="C566" s="607"/>
      <c r="D566" s="607"/>
      <c r="E566" s="607"/>
      <c r="F566" s="607"/>
      <c r="G566" s="607"/>
    </row>
    <row r="567" spans="1:10" ht="24.95" customHeight="1">
      <c r="H567" s="582"/>
      <c r="I567" s="582"/>
      <c r="J567" s="582"/>
    </row>
    <row r="568" spans="1:10" ht="24.95" customHeight="1">
      <c r="H568" s="582"/>
      <c r="I568" s="582"/>
      <c r="J568" s="582"/>
    </row>
    <row r="569" spans="1:10" s="591" customFormat="1">
      <c r="A569" s="611"/>
      <c r="B569" s="612"/>
      <c r="C569" s="607"/>
      <c r="D569" s="607"/>
      <c r="E569" s="607"/>
      <c r="F569" s="607"/>
      <c r="G569" s="607"/>
    </row>
    <row r="570" spans="1:10" s="591" customFormat="1">
      <c r="A570" s="611"/>
      <c r="B570" s="612"/>
      <c r="C570" s="607"/>
      <c r="D570" s="607"/>
      <c r="E570" s="607"/>
      <c r="F570" s="607"/>
      <c r="G570" s="607"/>
    </row>
    <row r="571" spans="1:10" s="591" customFormat="1">
      <c r="A571" s="611"/>
      <c r="B571" s="612"/>
      <c r="C571" s="607"/>
      <c r="D571" s="607"/>
      <c r="E571" s="607"/>
      <c r="F571" s="607"/>
      <c r="G571" s="607"/>
    </row>
    <row r="572" spans="1:10" ht="24.95" customHeight="1">
      <c r="H572" s="582"/>
      <c r="I572" s="582"/>
      <c r="J572" s="582"/>
    </row>
    <row r="573" spans="1:10" s="591" customFormat="1">
      <c r="A573" s="611"/>
      <c r="B573" s="612"/>
      <c r="C573" s="607"/>
      <c r="D573" s="607"/>
      <c r="E573" s="607"/>
      <c r="F573" s="607"/>
      <c r="G573" s="607"/>
    </row>
    <row r="574" spans="1:10" s="591" customFormat="1">
      <c r="A574" s="611"/>
      <c r="B574" s="612"/>
      <c r="C574" s="607"/>
      <c r="D574" s="607"/>
      <c r="E574" s="607"/>
      <c r="F574" s="607"/>
      <c r="G574" s="607"/>
    </row>
    <row r="575" spans="1:10" s="591" customFormat="1">
      <c r="A575" s="611"/>
      <c r="B575" s="612"/>
      <c r="C575" s="607"/>
      <c r="D575" s="607"/>
      <c r="E575" s="607"/>
      <c r="F575" s="607"/>
      <c r="G575" s="607"/>
    </row>
    <row r="576" spans="1:10" ht="24.95" customHeight="1">
      <c r="H576" s="582"/>
      <c r="I576" s="582"/>
      <c r="J576" s="582"/>
    </row>
    <row r="577" spans="1:10" s="591" customFormat="1">
      <c r="A577" s="611"/>
      <c r="B577" s="612"/>
      <c r="C577" s="607"/>
      <c r="D577" s="607"/>
      <c r="E577" s="607"/>
      <c r="F577" s="607"/>
      <c r="G577" s="607"/>
    </row>
    <row r="578" spans="1:10" s="591" customFormat="1">
      <c r="A578" s="611"/>
      <c r="B578" s="612"/>
      <c r="C578" s="607"/>
      <c r="D578" s="607"/>
      <c r="E578" s="607"/>
      <c r="F578" s="607"/>
      <c r="G578" s="607"/>
    </row>
    <row r="579" spans="1:10" s="591" customFormat="1">
      <c r="A579" s="611"/>
      <c r="B579" s="612"/>
      <c r="C579" s="607"/>
      <c r="D579" s="607"/>
      <c r="E579" s="607"/>
      <c r="F579" s="607"/>
      <c r="G579" s="607"/>
    </row>
    <row r="580" spans="1:10" ht="24.95" customHeight="1">
      <c r="H580" s="582"/>
      <c r="I580" s="582"/>
      <c r="J580" s="582"/>
    </row>
    <row r="581" spans="1:10">
      <c r="H581" s="582"/>
      <c r="I581" s="582"/>
      <c r="J581" s="582"/>
    </row>
    <row r="582" spans="1:10">
      <c r="H582" s="582"/>
      <c r="I582" s="582"/>
      <c r="J582" s="582"/>
    </row>
    <row r="583" spans="1:10">
      <c r="H583" s="582"/>
      <c r="I583" s="582"/>
      <c r="J583" s="582"/>
    </row>
    <row r="584" spans="1:10" ht="24.95" customHeight="1">
      <c r="H584" s="582"/>
      <c r="I584" s="582"/>
      <c r="J584" s="582"/>
    </row>
    <row r="585" spans="1:10" s="591" customFormat="1">
      <c r="A585" s="611"/>
      <c r="B585" s="612"/>
      <c r="C585" s="607"/>
      <c r="D585" s="607"/>
      <c r="E585" s="607"/>
      <c r="F585" s="607"/>
      <c r="G585" s="607"/>
    </row>
    <row r="586" spans="1:10" s="591" customFormat="1">
      <c r="A586" s="611"/>
      <c r="B586" s="612"/>
      <c r="C586" s="607"/>
      <c r="D586" s="607"/>
      <c r="E586" s="607"/>
      <c r="F586" s="607"/>
      <c r="G586" s="607"/>
    </row>
    <row r="587" spans="1:10" s="591" customFormat="1">
      <c r="A587" s="611"/>
      <c r="B587" s="612"/>
      <c r="C587" s="607"/>
      <c r="D587" s="607"/>
      <c r="E587" s="607"/>
      <c r="F587" s="607"/>
      <c r="G587" s="607"/>
    </row>
    <row r="588" spans="1:10" ht="24.95" customHeight="1">
      <c r="H588" s="582"/>
      <c r="I588" s="582"/>
      <c r="J588" s="582"/>
    </row>
    <row r="589" spans="1:10">
      <c r="H589" s="582"/>
      <c r="I589" s="582"/>
      <c r="J589" s="582"/>
    </row>
    <row r="590" spans="1:10">
      <c r="H590" s="582"/>
      <c r="I590" s="582"/>
      <c r="J590" s="582"/>
    </row>
    <row r="591" spans="1:10" s="591" customFormat="1">
      <c r="A591" s="611"/>
      <c r="B591" s="612"/>
      <c r="C591" s="607"/>
      <c r="D591" s="607"/>
      <c r="E591" s="607"/>
      <c r="F591" s="607"/>
      <c r="G591" s="607"/>
    </row>
    <row r="592" spans="1:10" ht="24.95" customHeight="1">
      <c r="H592" s="582"/>
      <c r="I592" s="582"/>
      <c r="J592" s="582"/>
    </row>
    <row r="593" spans="1:10">
      <c r="H593" s="582"/>
      <c r="I593" s="582"/>
      <c r="J593" s="582"/>
    </row>
    <row r="594" spans="1:10">
      <c r="H594" s="582"/>
      <c r="I594" s="582"/>
      <c r="J594" s="582"/>
    </row>
    <row r="595" spans="1:10">
      <c r="H595" s="582"/>
      <c r="I595" s="582"/>
      <c r="J595" s="582"/>
    </row>
    <row r="596" spans="1:10" ht="24.95" customHeight="1">
      <c r="H596" s="582"/>
      <c r="I596" s="582"/>
      <c r="J596" s="582"/>
    </row>
    <row r="597" spans="1:10" s="591" customFormat="1">
      <c r="A597" s="611"/>
      <c r="B597" s="612"/>
      <c r="C597" s="607"/>
      <c r="D597" s="607"/>
      <c r="E597" s="607"/>
      <c r="F597" s="607"/>
      <c r="G597" s="607"/>
    </row>
    <row r="598" spans="1:10" s="591" customFormat="1">
      <c r="A598" s="611"/>
      <c r="B598" s="612"/>
      <c r="C598" s="607"/>
      <c r="D598" s="607"/>
      <c r="E598" s="607"/>
      <c r="F598" s="607"/>
      <c r="G598" s="607"/>
    </row>
    <row r="599" spans="1:10" s="591" customFormat="1">
      <c r="A599" s="611"/>
      <c r="B599" s="612"/>
      <c r="C599" s="607"/>
      <c r="D599" s="607"/>
      <c r="E599" s="607"/>
      <c r="F599" s="607"/>
      <c r="G599" s="607"/>
    </row>
    <row r="600" spans="1:10" ht="24.95" customHeight="1">
      <c r="H600" s="582"/>
      <c r="I600" s="582"/>
      <c r="J600" s="582"/>
    </row>
    <row r="601" spans="1:10">
      <c r="H601" s="582"/>
      <c r="I601" s="582"/>
      <c r="J601" s="582"/>
    </row>
    <row r="602" spans="1:10">
      <c r="H602" s="582"/>
      <c r="I602" s="582"/>
      <c r="J602" s="582"/>
    </row>
    <row r="603" spans="1:10">
      <c r="H603" s="582"/>
      <c r="I603" s="582"/>
      <c r="J603" s="582"/>
    </row>
    <row r="604" spans="1:10" ht="24.95" customHeight="1">
      <c r="H604" s="582"/>
      <c r="I604" s="582"/>
      <c r="J604" s="582"/>
    </row>
    <row r="605" spans="1:10">
      <c r="H605" s="582"/>
      <c r="I605" s="582"/>
      <c r="J605" s="582"/>
    </row>
    <row r="606" spans="1:10">
      <c r="H606" s="582"/>
      <c r="I606" s="582"/>
      <c r="J606" s="582"/>
    </row>
    <row r="607" spans="1:10">
      <c r="H607" s="582"/>
      <c r="I607" s="582"/>
      <c r="J607" s="582"/>
    </row>
    <row r="608" spans="1:10" ht="24.95" customHeight="1">
      <c r="H608" s="582"/>
      <c r="I608" s="582"/>
      <c r="J608" s="582"/>
    </row>
    <row r="609" spans="1:10">
      <c r="H609" s="582"/>
      <c r="I609" s="582"/>
      <c r="J609" s="582"/>
    </row>
    <row r="610" spans="1:10">
      <c r="H610" s="582"/>
      <c r="I610" s="582"/>
      <c r="J610" s="582"/>
    </row>
    <row r="611" spans="1:10">
      <c r="H611" s="582"/>
      <c r="I611" s="582"/>
      <c r="J611" s="582"/>
    </row>
    <row r="612" spans="1:10" ht="24.95" customHeight="1">
      <c r="H612" s="582"/>
      <c r="I612" s="582"/>
      <c r="J612" s="582"/>
    </row>
    <row r="613" spans="1:10" s="591" customFormat="1">
      <c r="A613" s="611"/>
      <c r="B613" s="612"/>
      <c r="C613" s="607"/>
      <c r="D613" s="607"/>
      <c r="E613" s="607"/>
      <c r="F613" s="607"/>
      <c r="G613" s="607"/>
    </row>
    <row r="614" spans="1:10" s="591" customFormat="1">
      <c r="A614" s="611"/>
      <c r="B614" s="612"/>
      <c r="C614" s="607"/>
      <c r="D614" s="607"/>
      <c r="E614" s="607"/>
      <c r="F614" s="607"/>
      <c r="G614" s="607"/>
    </row>
    <row r="615" spans="1:10" s="591" customFormat="1">
      <c r="A615" s="611"/>
      <c r="B615" s="612"/>
      <c r="C615" s="607"/>
      <c r="D615" s="607"/>
      <c r="E615" s="607"/>
      <c r="F615" s="607"/>
      <c r="G615" s="607"/>
    </row>
    <row r="616" spans="1:10" ht="24.95" customHeight="1">
      <c r="H616" s="582"/>
      <c r="I616" s="582"/>
      <c r="J616" s="582"/>
    </row>
    <row r="617" spans="1:10" s="591" customFormat="1">
      <c r="A617" s="611"/>
      <c r="B617" s="612"/>
      <c r="C617" s="607"/>
      <c r="D617" s="607"/>
      <c r="E617" s="607"/>
      <c r="F617" s="607"/>
      <c r="G617" s="607"/>
    </row>
    <row r="618" spans="1:10" s="591" customFormat="1">
      <c r="A618" s="611"/>
      <c r="B618" s="612"/>
      <c r="C618" s="607"/>
      <c r="D618" s="607"/>
      <c r="E618" s="607"/>
      <c r="F618" s="607"/>
      <c r="G618" s="607"/>
    </row>
    <row r="619" spans="1:10" s="591" customFormat="1">
      <c r="A619" s="611"/>
      <c r="B619" s="612"/>
      <c r="C619" s="607"/>
      <c r="D619" s="607"/>
      <c r="E619" s="607"/>
      <c r="F619" s="607"/>
      <c r="G619" s="607"/>
    </row>
    <row r="620" spans="1:10" ht="24.95" customHeight="1">
      <c r="H620" s="582"/>
      <c r="I620" s="582"/>
      <c r="J620" s="582"/>
    </row>
    <row r="621" spans="1:10">
      <c r="H621" s="582"/>
      <c r="I621" s="582"/>
      <c r="J621" s="582"/>
    </row>
    <row r="622" spans="1:10">
      <c r="H622" s="582"/>
      <c r="I622" s="582"/>
      <c r="J622" s="582"/>
    </row>
    <row r="623" spans="1:10">
      <c r="H623" s="582"/>
      <c r="I623" s="582"/>
      <c r="J623" s="582"/>
    </row>
    <row r="624" spans="1:10" ht="24.95" customHeight="1">
      <c r="H624" s="582"/>
      <c r="I624" s="582"/>
      <c r="J624" s="582"/>
    </row>
    <row r="625" spans="1:10" s="591" customFormat="1">
      <c r="A625" s="611"/>
      <c r="B625" s="612"/>
      <c r="C625" s="607"/>
      <c r="D625" s="607"/>
      <c r="E625" s="607"/>
      <c r="F625" s="607"/>
      <c r="G625" s="607"/>
    </row>
    <row r="626" spans="1:10" s="591" customFormat="1">
      <c r="A626" s="611"/>
      <c r="B626" s="612"/>
      <c r="C626" s="607"/>
      <c r="D626" s="607"/>
      <c r="E626" s="607"/>
      <c r="F626" s="607"/>
      <c r="G626" s="607"/>
    </row>
    <row r="627" spans="1:10" s="591" customFormat="1">
      <c r="A627" s="611"/>
      <c r="B627" s="612"/>
      <c r="C627" s="607"/>
      <c r="D627" s="607"/>
      <c r="E627" s="607"/>
      <c r="F627" s="607"/>
      <c r="G627" s="607"/>
    </row>
    <row r="628" spans="1:10" ht="24.95" customHeight="1">
      <c r="H628" s="582"/>
      <c r="I628" s="582"/>
      <c r="J628" s="582"/>
    </row>
    <row r="629" spans="1:10">
      <c r="H629" s="582"/>
      <c r="I629" s="582"/>
      <c r="J629" s="582"/>
    </row>
    <row r="630" spans="1:10">
      <c r="H630" s="582"/>
      <c r="I630" s="582"/>
      <c r="J630" s="582"/>
    </row>
    <row r="631" spans="1:10">
      <c r="H631" s="582"/>
      <c r="I631" s="582"/>
      <c r="J631" s="582"/>
    </row>
    <row r="632" spans="1:10" ht="24.95" customHeight="1">
      <c r="H632" s="582"/>
      <c r="I632" s="582"/>
      <c r="J632" s="582"/>
    </row>
    <row r="633" spans="1:10" s="591" customFormat="1">
      <c r="A633" s="611"/>
      <c r="B633" s="612"/>
      <c r="C633" s="607"/>
      <c r="D633" s="607"/>
      <c r="E633" s="607"/>
      <c r="F633" s="607"/>
      <c r="G633" s="607"/>
    </row>
    <row r="634" spans="1:10" s="591" customFormat="1">
      <c r="A634" s="611"/>
      <c r="B634" s="612"/>
      <c r="C634" s="607"/>
      <c r="D634" s="607"/>
      <c r="E634" s="607"/>
      <c r="F634" s="607"/>
      <c r="G634" s="607"/>
    </row>
    <row r="635" spans="1:10" s="591" customFormat="1">
      <c r="A635" s="611"/>
      <c r="B635" s="612"/>
      <c r="C635" s="607"/>
      <c r="D635" s="607"/>
      <c r="E635" s="607"/>
      <c r="F635" s="607"/>
      <c r="G635" s="607"/>
    </row>
    <row r="636" spans="1:10" ht="24.95" customHeight="1">
      <c r="H636" s="582"/>
      <c r="I636" s="582"/>
      <c r="J636" s="582"/>
    </row>
    <row r="637" spans="1:10">
      <c r="H637" s="582"/>
      <c r="I637" s="582"/>
      <c r="J637" s="582"/>
    </row>
    <row r="638" spans="1:10">
      <c r="H638" s="582"/>
      <c r="I638" s="582"/>
      <c r="J638" s="582"/>
    </row>
    <row r="639" spans="1:10">
      <c r="H639" s="582"/>
      <c r="I639" s="582"/>
      <c r="J639" s="582"/>
    </row>
    <row r="640" spans="1:10" ht="24.95" customHeight="1">
      <c r="H640" s="582"/>
      <c r="I640" s="582"/>
      <c r="J640" s="582"/>
    </row>
    <row r="641" spans="1:10" s="591" customFormat="1">
      <c r="A641" s="611"/>
      <c r="B641" s="612"/>
      <c r="C641" s="607"/>
      <c r="D641" s="607"/>
      <c r="E641" s="607"/>
      <c r="F641" s="607"/>
      <c r="G641" s="607"/>
    </row>
    <row r="642" spans="1:10" s="591" customFormat="1">
      <c r="A642" s="611"/>
      <c r="B642" s="612"/>
      <c r="C642" s="607"/>
      <c r="D642" s="607"/>
      <c r="E642" s="607"/>
      <c r="F642" s="607"/>
      <c r="G642" s="607"/>
    </row>
    <row r="643" spans="1:10" s="591" customFormat="1">
      <c r="A643" s="611"/>
      <c r="B643" s="612"/>
      <c r="C643" s="607"/>
      <c r="D643" s="607"/>
      <c r="E643" s="607"/>
      <c r="F643" s="607"/>
      <c r="G643" s="607"/>
    </row>
    <row r="644" spans="1:10" ht="24.95" customHeight="1">
      <c r="H644" s="582"/>
      <c r="I644" s="582"/>
      <c r="J644" s="582"/>
    </row>
    <row r="645" spans="1:10" ht="12" customHeight="1">
      <c r="H645" s="582"/>
      <c r="I645" s="582"/>
      <c r="J645" s="582"/>
    </row>
    <row r="646" spans="1:10" ht="10.15" customHeight="1">
      <c r="H646" s="582"/>
      <c r="I646" s="582"/>
      <c r="J646" s="582"/>
    </row>
    <row r="647" spans="1:10" s="591" customFormat="1">
      <c r="A647" s="611"/>
      <c r="B647" s="612"/>
      <c r="C647" s="607"/>
      <c r="D647" s="607"/>
      <c r="E647" s="607"/>
      <c r="F647" s="607"/>
      <c r="G647" s="607"/>
    </row>
    <row r="648" spans="1:10" ht="24.95" customHeight="1">
      <c r="H648" s="582"/>
      <c r="I648" s="582"/>
      <c r="J648" s="582"/>
    </row>
    <row r="649" spans="1:10" s="591" customFormat="1">
      <c r="A649" s="611"/>
      <c r="B649" s="612"/>
      <c r="C649" s="607"/>
      <c r="D649" s="607"/>
      <c r="E649" s="607"/>
      <c r="F649" s="607"/>
      <c r="G649" s="607"/>
    </row>
    <row r="650" spans="1:10" s="591" customFormat="1">
      <c r="A650" s="611"/>
      <c r="B650" s="612"/>
      <c r="C650" s="607"/>
      <c r="D650" s="607"/>
      <c r="E650" s="607"/>
      <c r="F650" s="607"/>
      <c r="G650" s="607"/>
    </row>
    <row r="651" spans="1:10" s="591" customFormat="1">
      <c r="A651" s="611"/>
      <c r="B651" s="612"/>
      <c r="C651" s="607"/>
      <c r="D651" s="607"/>
      <c r="E651" s="607"/>
      <c r="F651" s="607"/>
      <c r="G651" s="607"/>
    </row>
    <row r="652" spans="1:10" ht="24.95" customHeight="1">
      <c r="H652" s="582"/>
      <c r="I652" s="582"/>
      <c r="J652" s="582"/>
    </row>
    <row r="653" spans="1:10" s="591" customFormat="1">
      <c r="A653" s="611"/>
      <c r="B653" s="612"/>
      <c r="C653" s="607"/>
      <c r="D653" s="607"/>
      <c r="E653" s="607"/>
      <c r="F653" s="607"/>
      <c r="G653" s="607"/>
    </row>
    <row r="654" spans="1:10" s="591" customFormat="1">
      <c r="A654" s="611"/>
      <c r="B654" s="612"/>
      <c r="C654" s="607"/>
      <c r="D654" s="607"/>
      <c r="E654" s="607"/>
      <c r="F654" s="607"/>
      <c r="G654" s="607"/>
    </row>
    <row r="655" spans="1:10" s="591" customFormat="1">
      <c r="A655" s="611"/>
      <c r="B655" s="612"/>
      <c r="C655" s="607"/>
      <c r="D655" s="607"/>
      <c r="E655" s="607"/>
      <c r="F655" s="607"/>
      <c r="G655" s="607"/>
    </row>
    <row r="656" spans="1:10" ht="24.95" customHeight="1">
      <c r="H656" s="582"/>
      <c r="I656" s="582"/>
      <c r="J656" s="582"/>
    </row>
    <row r="657" spans="1:10" s="591" customFormat="1">
      <c r="A657" s="611"/>
      <c r="B657" s="612"/>
      <c r="C657" s="607"/>
      <c r="D657" s="607"/>
      <c r="E657" s="607"/>
      <c r="F657" s="607"/>
      <c r="G657" s="607"/>
    </row>
    <row r="658" spans="1:10" s="591" customFormat="1">
      <c r="A658" s="611"/>
      <c r="B658" s="612"/>
      <c r="C658" s="607"/>
      <c r="D658" s="607"/>
      <c r="E658" s="607"/>
      <c r="F658" s="607"/>
      <c r="G658" s="607"/>
    </row>
    <row r="659" spans="1:10" s="591" customFormat="1">
      <c r="A659" s="611"/>
      <c r="B659" s="612"/>
      <c r="C659" s="607"/>
      <c r="D659" s="607"/>
      <c r="E659" s="607"/>
      <c r="F659" s="607"/>
      <c r="G659" s="607"/>
    </row>
    <row r="660" spans="1:10" ht="24.95" customHeight="1">
      <c r="H660" s="582"/>
      <c r="I660" s="582"/>
      <c r="J660" s="582"/>
    </row>
    <row r="661" spans="1:10">
      <c r="H661" s="582"/>
      <c r="I661" s="582"/>
      <c r="J661" s="582"/>
    </row>
    <row r="662" spans="1:10" s="591" customFormat="1">
      <c r="A662" s="611"/>
      <c r="B662" s="612"/>
      <c r="C662" s="607"/>
      <c r="D662" s="607"/>
      <c r="E662" s="607"/>
      <c r="F662" s="607"/>
      <c r="G662" s="607"/>
    </row>
    <row r="663" spans="1:10" s="591" customFormat="1">
      <c r="A663" s="611"/>
      <c r="B663" s="612"/>
      <c r="C663" s="607"/>
      <c r="D663" s="607"/>
      <c r="E663" s="607"/>
      <c r="F663" s="607"/>
      <c r="G663" s="607"/>
    </row>
    <row r="664" spans="1:10" ht="24.95" customHeight="1">
      <c r="H664" s="582"/>
      <c r="I664" s="582"/>
      <c r="J664" s="582"/>
    </row>
    <row r="665" spans="1:10">
      <c r="H665" s="582"/>
      <c r="I665" s="582"/>
      <c r="J665" s="582"/>
    </row>
    <row r="666" spans="1:10">
      <c r="H666" s="582"/>
      <c r="I666" s="582"/>
      <c r="J666" s="582"/>
    </row>
    <row r="667" spans="1:10" s="591" customFormat="1">
      <c r="A667" s="611"/>
      <c r="B667" s="612"/>
      <c r="C667" s="607"/>
      <c r="D667" s="607"/>
      <c r="E667" s="607"/>
      <c r="F667" s="607"/>
      <c r="G667" s="607"/>
    </row>
    <row r="668" spans="1:10" ht="24.95" customHeight="1">
      <c r="H668" s="582"/>
      <c r="I668" s="582"/>
      <c r="J668" s="582"/>
    </row>
    <row r="669" spans="1:10" s="591" customFormat="1">
      <c r="A669" s="611"/>
      <c r="B669" s="612"/>
      <c r="C669" s="607"/>
      <c r="D669" s="607"/>
      <c r="E669" s="607"/>
      <c r="F669" s="607"/>
      <c r="G669" s="607"/>
    </row>
    <row r="670" spans="1:10" s="591" customFormat="1">
      <c r="A670" s="611"/>
      <c r="B670" s="612"/>
      <c r="C670" s="607"/>
      <c r="D670" s="607"/>
      <c r="E670" s="607"/>
      <c r="F670" s="607"/>
      <c r="G670" s="607"/>
    </row>
    <row r="671" spans="1:10" s="591" customFormat="1">
      <c r="A671" s="611"/>
      <c r="B671" s="612"/>
      <c r="C671" s="607"/>
      <c r="D671" s="607"/>
      <c r="E671" s="607"/>
      <c r="F671" s="607"/>
      <c r="G671" s="607"/>
    </row>
    <row r="672" spans="1:10" ht="24.95" customHeight="1">
      <c r="H672" s="582"/>
      <c r="I672" s="582"/>
      <c r="J672" s="582"/>
    </row>
    <row r="673" spans="1:10" s="591" customFormat="1">
      <c r="A673" s="611"/>
      <c r="B673" s="612"/>
      <c r="C673" s="607"/>
      <c r="D673" s="607"/>
      <c r="E673" s="607"/>
      <c r="F673" s="607"/>
      <c r="G673" s="607"/>
    </row>
    <row r="674" spans="1:10" s="591" customFormat="1">
      <c r="A674" s="611"/>
      <c r="B674" s="612"/>
      <c r="C674" s="607"/>
      <c r="D674" s="607"/>
      <c r="E674" s="607"/>
      <c r="F674" s="607"/>
      <c r="G674" s="607"/>
    </row>
    <row r="675" spans="1:10" s="591" customFormat="1">
      <c r="A675" s="611"/>
      <c r="B675" s="612"/>
      <c r="C675" s="607"/>
      <c r="D675" s="607"/>
      <c r="E675" s="607"/>
      <c r="F675" s="607"/>
      <c r="G675" s="607"/>
    </row>
    <row r="676" spans="1:10" ht="24.95" customHeight="1">
      <c r="H676" s="582"/>
      <c r="I676" s="582"/>
      <c r="J676" s="582"/>
    </row>
    <row r="677" spans="1:10">
      <c r="H677" s="582"/>
      <c r="I677" s="582"/>
      <c r="J677" s="582"/>
    </row>
    <row r="678" spans="1:10">
      <c r="H678" s="582"/>
      <c r="I678" s="582"/>
      <c r="J678" s="582"/>
    </row>
    <row r="679" spans="1:10" s="591" customFormat="1">
      <c r="A679" s="611"/>
      <c r="B679" s="612"/>
      <c r="C679" s="607"/>
      <c r="D679" s="607"/>
      <c r="E679" s="607"/>
      <c r="F679" s="607"/>
      <c r="G679" s="607"/>
    </row>
    <row r="680" spans="1:10" ht="24.95" customHeight="1">
      <c r="H680" s="582"/>
      <c r="I680" s="582"/>
      <c r="J680" s="582"/>
    </row>
    <row r="681" spans="1:10" s="591" customFormat="1">
      <c r="A681" s="611"/>
      <c r="B681" s="612"/>
      <c r="C681" s="607"/>
      <c r="D681" s="607"/>
      <c r="E681" s="607"/>
      <c r="F681" s="607"/>
      <c r="G681" s="607"/>
    </row>
    <row r="682" spans="1:10" s="591" customFormat="1" ht="11.45" customHeight="1">
      <c r="A682" s="611"/>
      <c r="B682" s="612"/>
      <c r="C682" s="607"/>
      <c r="D682" s="607"/>
      <c r="E682" s="607"/>
      <c r="F682" s="607"/>
      <c r="G682" s="607"/>
    </row>
    <row r="683" spans="1:10" s="591" customFormat="1" ht="10.9" customHeight="1">
      <c r="A683" s="611"/>
      <c r="B683" s="612"/>
      <c r="C683" s="607"/>
      <c r="D683" s="607"/>
      <c r="E683" s="607"/>
      <c r="F683" s="607"/>
      <c r="G683" s="607"/>
    </row>
    <row r="684" spans="1:10" ht="24.95" customHeight="1">
      <c r="H684" s="582"/>
      <c r="I684" s="582"/>
      <c r="J684" s="582"/>
    </row>
    <row r="685" spans="1:10">
      <c r="H685" s="582"/>
      <c r="I685" s="582"/>
      <c r="J685" s="582"/>
    </row>
    <row r="686" spans="1:10">
      <c r="H686" s="582"/>
      <c r="I686" s="582"/>
      <c r="J686" s="582"/>
    </row>
    <row r="687" spans="1:10">
      <c r="H687" s="582"/>
      <c r="I687" s="582"/>
      <c r="J687" s="582"/>
    </row>
    <row r="688" spans="1:10" ht="24.95" customHeight="1">
      <c r="H688" s="582"/>
      <c r="I688" s="582"/>
      <c r="J688" s="582"/>
    </row>
    <row r="689" spans="1:10">
      <c r="H689" s="582"/>
      <c r="I689" s="582"/>
      <c r="J689" s="582"/>
    </row>
    <row r="690" spans="1:10" s="591" customFormat="1">
      <c r="A690" s="611"/>
      <c r="B690" s="612"/>
      <c r="C690" s="607"/>
      <c r="D690" s="607"/>
      <c r="E690" s="607"/>
      <c r="F690" s="607"/>
      <c r="G690" s="607"/>
    </row>
    <row r="691" spans="1:10" s="591" customFormat="1">
      <c r="A691" s="611"/>
      <c r="B691" s="612"/>
      <c r="C691" s="607"/>
      <c r="D691" s="607"/>
      <c r="E691" s="607"/>
      <c r="F691" s="607"/>
      <c r="G691" s="607"/>
    </row>
    <row r="692" spans="1:10" ht="24.95" customHeight="1">
      <c r="H692" s="582"/>
      <c r="I692" s="582"/>
      <c r="J692" s="582"/>
    </row>
    <row r="693" spans="1:10" ht="11.45" customHeight="1">
      <c r="H693" s="582"/>
      <c r="I693" s="582"/>
      <c r="J693" s="582"/>
    </row>
    <row r="694" spans="1:10" ht="10.9" customHeight="1">
      <c r="H694" s="582"/>
      <c r="I694" s="582"/>
      <c r="J694" s="582"/>
    </row>
    <row r="695" spans="1:10" ht="10.15" customHeight="1">
      <c r="H695" s="582"/>
      <c r="I695" s="582"/>
      <c r="J695" s="582"/>
    </row>
    <row r="696" spans="1:10" ht="24.95" customHeight="1">
      <c r="H696" s="582"/>
      <c r="I696" s="582"/>
      <c r="J696" s="582"/>
    </row>
    <row r="697" spans="1:10">
      <c r="H697" s="582"/>
      <c r="I697" s="582"/>
      <c r="J697" s="582"/>
    </row>
    <row r="698" spans="1:10" s="591" customFormat="1">
      <c r="A698" s="611"/>
      <c r="B698" s="612"/>
      <c r="C698" s="607"/>
      <c r="D698" s="607"/>
      <c r="E698" s="607"/>
      <c r="F698" s="607"/>
      <c r="G698" s="607"/>
    </row>
    <row r="699" spans="1:10" s="591" customFormat="1">
      <c r="A699" s="611"/>
      <c r="B699" s="612"/>
      <c r="C699" s="607"/>
      <c r="D699" s="607"/>
      <c r="E699" s="607"/>
      <c r="F699" s="607"/>
      <c r="G699" s="607"/>
    </row>
    <row r="700" spans="1:10" ht="24.95" customHeight="1">
      <c r="H700" s="582"/>
      <c r="I700" s="582"/>
      <c r="J700" s="582"/>
    </row>
    <row r="701" spans="1:10">
      <c r="H701" s="582"/>
      <c r="I701" s="582"/>
      <c r="J701" s="582"/>
    </row>
    <row r="702" spans="1:10">
      <c r="H702" s="582"/>
      <c r="I702" s="582"/>
      <c r="J702" s="582"/>
    </row>
    <row r="703" spans="1:10">
      <c r="H703" s="582"/>
      <c r="I703" s="582"/>
      <c r="J703" s="582"/>
    </row>
    <row r="704" spans="1:10" ht="24.95" customHeight="1">
      <c r="H704" s="582"/>
      <c r="I704" s="582"/>
      <c r="J704" s="582"/>
    </row>
    <row r="705" spans="1:10" s="591" customFormat="1">
      <c r="A705" s="611"/>
      <c r="B705" s="612"/>
      <c r="C705" s="607"/>
      <c r="D705" s="607"/>
      <c r="E705" s="607"/>
      <c r="F705" s="607"/>
      <c r="G705" s="607"/>
    </row>
    <row r="706" spans="1:10" s="591" customFormat="1">
      <c r="A706" s="611"/>
      <c r="B706" s="612"/>
      <c r="C706" s="607"/>
      <c r="D706" s="607"/>
      <c r="E706" s="607"/>
      <c r="F706" s="607"/>
      <c r="G706" s="607"/>
    </row>
    <row r="707" spans="1:10" s="591" customFormat="1">
      <c r="A707" s="611"/>
      <c r="B707" s="612"/>
      <c r="C707" s="607"/>
      <c r="D707" s="607"/>
      <c r="E707" s="607"/>
      <c r="F707" s="607"/>
      <c r="G707" s="607"/>
    </row>
    <row r="708" spans="1:10" s="591" customFormat="1">
      <c r="A708" s="611"/>
      <c r="B708" s="612"/>
      <c r="C708" s="607"/>
      <c r="D708" s="607"/>
      <c r="E708" s="607"/>
      <c r="F708" s="607"/>
      <c r="G708" s="607"/>
    </row>
    <row r="709" spans="1:10" ht="24.95" customHeight="1">
      <c r="H709" s="582"/>
      <c r="I709" s="582"/>
      <c r="J709" s="582"/>
    </row>
    <row r="710" spans="1:10" ht="24.95" customHeight="1">
      <c r="H710" s="582"/>
      <c r="I710" s="582"/>
      <c r="J710" s="582"/>
    </row>
    <row r="711" spans="1:10" s="591" customFormat="1">
      <c r="A711" s="611"/>
      <c r="B711" s="612"/>
      <c r="C711" s="607"/>
      <c r="D711" s="607"/>
      <c r="E711" s="607"/>
      <c r="F711" s="607"/>
      <c r="G711" s="607"/>
    </row>
    <row r="712" spans="1:10" s="591" customFormat="1">
      <c r="A712" s="611"/>
      <c r="B712" s="612"/>
      <c r="C712" s="607"/>
      <c r="D712" s="607"/>
      <c r="E712" s="607"/>
      <c r="F712" s="607"/>
      <c r="G712" s="607"/>
    </row>
    <row r="713" spans="1:10" s="591" customFormat="1">
      <c r="A713" s="611"/>
      <c r="B713" s="612"/>
      <c r="C713" s="607"/>
      <c r="D713" s="607"/>
      <c r="E713" s="607"/>
      <c r="F713" s="607"/>
      <c r="G713" s="607"/>
    </row>
    <row r="714" spans="1:10" ht="24.95" customHeight="1">
      <c r="H714" s="582"/>
      <c r="I714" s="582"/>
      <c r="J714" s="582"/>
    </row>
    <row r="715" spans="1:10" s="591" customFormat="1">
      <c r="A715" s="611"/>
      <c r="B715" s="612"/>
      <c r="C715" s="607"/>
      <c r="D715" s="607"/>
      <c r="E715" s="607"/>
      <c r="F715" s="607"/>
      <c r="G715" s="607"/>
    </row>
    <row r="716" spans="1:10" s="591" customFormat="1">
      <c r="A716" s="611"/>
      <c r="B716" s="612"/>
      <c r="C716" s="607"/>
      <c r="D716" s="607"/>
      <c r="E716" s="607"/>
      <c r="F716" s="607"/>
      <c r="G716" s="607"/>
    </row>
    <row r="717" spans="1:10" s="591" customFormat="1">
      <c r="A717" s="611"/>
      <c r="B717" s="612"/>
      <c r="C717" s="607"/>
      <c r="D717" s="607"/>
      <c r="E717" s="607"/>
      <c r="F717" s="607"/>
      <c r="G717" s="607"/>
    </row>
    <row r="718" spans="1:10" ht="24.95" customHeight="1">
      <c r="H718" s="582"/>
      <c r="I718" s="582"/>
      <c r="J718" s="582"/>
    </row>
    <row r="719" spans="1:10" s="591" customFormat="1">
      <c r="A719" s="611"/>
      <c r="B719" s="612"/>
      <c r="C719" s="607"/>
      <c r="D719" s="607"/>
      <c r="E719" s="607"/>
      <c r="F719" s="607"/>
      <c r="G719" s="607"/>
    </row>
    <row r="720" spans="1:10" s="591" customFormat="1">
      <c r="A720" s="611"/>
      <c r="B720" s="612"/>
      <c r="C720" s="607"/>
      <c r="D720" s="607"/>
      <c r="E720" s="607"/>
      <c r="F720" s="607"/>
      <c r="G720" s="607"/>
    </row>
    <row r="721" spans="1:10" s="591" customFormat="1">
      <c r="A721" s="611"/>
      <c r="B721" s="612"/>
      <c r="C721" s="607"/>
      <c r="D721" s="607"/>
      <c r="E721" s="607"/>
      <c r="F721" s="607"/>
      <c r="G721" s="607"/>
    </row>
    <row r="722" spans="1:10" ht="24.95" customHeight="1">
      <c r="H722" s="582"/>
      <c r="I722" s="582"/>
      <c r="J722" s="582"/>
    </row>
    <row r="723" spans="1:10">
      <c r="H723" s="582"/>
      <c r="I723" s="582"/>
      <c r="J723" s="582"/>
    </row>
    <row r="724" spans="1:10">
      <c r="H724" s="582"/>
      <c r="I724" s="582"/>
      <c r="J724" s="582"/>
    </row>
    <row r="725" spans="1:10">
      <c r="H725" s="582"/>
      <c r="I725" s="582"/>
      <c r="J725" s="582"/>
    </row>
    <row r="726" spans="1:10" ht="24.95" customHeight="1">
      <c r="H726" s="582"/>
      <c r="I726" s="582"/>
      <c r="J726" s="582"/>
    </row>
    <row r="727" spans="1:10" s="591" customFormat="1">
      <c r="A727" s="611"/>
      <c r="B727" s="612"/>
      <c r="C727" s="607"/>
      <c r="D727" s="607"/>
      <c r="E727" s="607"/>
      <c r="F727" s="607"/>
      <c r="G727" s="607"/>
    </row>
    <row r="728" spans="1:10" s="591" customFormat="1">
      <c r="A728" s="611"/>
      <c r="B728" s="612"/>
      <c r="C728" s="607"/>
      <c r="D728" s="607"/>
      <c r="E728" s="607"/>
      <c r="F728" s="607"/>
      <c r="G728" s="607"/>
    </row>
    <row r="729" spans="1:10" s="591" customFormat="1">
      <c r="A729" s="611"/>
      <c r="B729" s="612"/>
      <c r="C729" s="607"/>
      <c r="D729" s="607"/>
      <c r="E729" s="607"/>
      <c r="F729" s="607"/>
      <c r="G729" s="607"/>
    </row>
    <row r="730" spans="1:10" ht="24.95" customHeight="1">
      <c r="H730" s="582"/>
      <c r="I730" s="582"/>
      <c r="J730" s="582"/>
    </row>
    <row r="731" spans="1:10">
      <c r="H731" s="582"/>
      <c r="I731" s="582"/>
      <c r="J731" s="582"/>
    </row>
    <row r="732" spans="1:10">
      <c r="H732" s="582"/>
      <c r="I732" s="582"/>
      <c r="J732" s="582"/>
    </row>
    <row r="733" spans="1:10" s="591" customFormat="1">
      <c r="A733" s="611"/>
      <c r="B733" s="612"/>
      <c r="C733" s="607"/>
      <c r="D733" s="607"/>
      <c r="E733" s="607"/>
      <c r="F733" s="607"/>
      <c r="G733" s="607"/>
    </row>
    <row r="734" spans="1:10" ht="24.95" customHeight="1">
      <c r="H734" s="582"/>
      <c r="I734" s="582"/>
      <c r="J734" s="582"/>
    </row>
    <row r="735" spans="1:10">
      <c r="H735" s="582"/>
      <c r="I735" s="582"/>
      <c r="J735" s="582"/>
    </row>
    <row r="736" spans="1:10">
      <c r="H736" s="582"/>
      <c r="I736" s="582"/>
      <c r="J736" s="582"/>
    </row>
    <row r="737" spans="1:10">
      <c r="H737" s="582"/>
      <c r="I737" s="582"/>
      <c r="J737" s="582"/>
    </row>
    <row r="738" spans="1:10" ht="24.95" customHeight="1">
      <c r="H738" s="582"/>
      <c r="I738" s="582"/>
      <c r="J738" s="582"/>
    </row>
    <row r="739" spans="1:10" s="591" customFormat="1">
      <c r="A739" s="611"/>
      <c r="B739" s="612"/>
      <c r="C739" s="607"/>
      <c r="D739" s="607"/>
      <c r="E739" s="607"/>
      <c r="F739" s="607"/>
      <c r="G739" s="607"/>
    </row>
    <row r="740" spans="1:10" s="591" customFormat="1">
      <c r="A740" s="611"/>
      <c r="B740" s="612"/>
      <c r="C740" s="607"/>
      <c r="D740" s="607"/>
      <c r="E740" s="607"/>
      <c r="F740" s="607"/>
      <c r="G740" s="607"/>
    </row>
    <row r="741" spans="1:10" s="591" customFormat="1">
      <c r="A741" s="611"/>
      <c r="B741" s="612"/>
      <c r="C741" s="607"/>
      <c r="D741" s="607"/>
      <c r="E741" s="607"/>
      <c r="F741" s="607"/>
      <c r="G741" s="607"/>
    </row>
    <row r="742" spans="1:10" ht="24.95" customHeight="1">
      <c r="H742" s="582"/>
      <c r="I742" s="582"/>
      <c r="J742" s="582"/>
    </row>
    <row r="743" spans="1:10">
      <c r="H743" s="582"/>
      <c r="I743" s="582"/>
      <c r="J743" s="582"/>
    </row>
    <row r="744" spans="1:10">
      <c r="H744" s="582"/>
      <c r="I744" s="582"/>
      <c r="J744" s="582"/>
    </row>
    <row r="745" spans="1:10">
      <c r="H745" s="582"/>
      <c r="I745" s="582"/>
      <c r="J745" s="582"/>
    </row>
    <row r="746" spans="1:10" ht="24.95" customHeight="1">
      <c r="H746" s="582"/>
      <c r="I746" s="582"/>
      <c r="J746" s="582"/>
    </row>
    <row r="747" spans="1:10" s="591" customFormat="1">
      <c r="A747" s="611"/>
      <c r="B747" s="612"/>
      <c r="C747" s="607"/>
      <c r="D747" s="607"/>
      <c r="E747" s="607"/>
      <c r="F747" s="607"/>
      <c r="G747" s="607"/>
    </row>
    <row r="748" spans="1:10" s="591" customFormat="1">
      <c r="A748" s="611"/>
      <c r="B748" s="612"/>
      <c r="C748" s="607"/>
      <c r="D748" s="607"/>
      <c r="E748" s="607"/>
      <c r="F748" s="607"/>
      <c r="G748" s="607"/>
    </row>
    <row r="749" spans="1:10" s="591" customFormat="1">
      <c r="A749" s="611"/>
      <c r="B749" s="612"/>
      <c r="C749" s="607"/>
      <c r="D749" s="607"/>
      <c r="E749" s="607"/>
      <c r="F749" s="607"/>
      <c r="G749" s="607"/>
    </row>
    <row r="750" spans="1:10" ht="24.95" customHeight="1">
      <c r="H750" s="582"/>
      <c r="I750" s="582"/>
      <c r="J750" s="582"/>
    </row>
    <row r="751" spans="1:10">
      <c r="H751" s="582"/>
      <c r="I751" s="582"/>
      <c r="J751" s="582"/>
    </row>
    <row r="752" spans="1:10">
      <c r="H752" s="582"/>
      <c r="I752" s="582"/>
      <c r="J752" s="582"/>
    </row>
    <row r="753" spans="1:10">
      <c r="H753" s="582"/>
      <c r="I753" s="582"/>
      <c r="J753" s="582"/>
    </row>
    <row r="754" spans="1:10" ht="24.95" customHeight="1">
      <c r="H754" s="582"/>
      <c r="I754" s="582"/>
      <c r="J754" s="582"/>
    </row>
    <row r="755" spans="1:10" s="591" customFormat="1">
      <c r="A755" s="611"/>
      <c r="B755" s="612"/>
      <c r="C755" s="607"/>
      <c r="D755" s="607"/>
      <c r="E755" s="607"/>
      <c r="F755" s="607"/>
      <c r="G755" s="607"/>
    </row>
    <row r="756" spans="1:10" s="591" customFormat="1">
      <c r="A756" s="611"/>
      <c r="B756" s="612"/>
      <c r="C756" s="607"/>
      <c r="D756" s="607"/>
      <c r="E756" s="607"/>
      <c r="F756" s="607"/>
      <c r="G756" s="607"/>
    </row>
    <row r="757" spans="1:10" s="591" customFormat="1">
      <c r="A757" s="611"/>
      <c r="B757" s="612"/>
      <c r="C757" s="607"/>
      <c r="D757" s="607"/>
      <c r="E757" s="607"/>
      <c r="F757" s="607"/>
      <c r="G757" s="607"/>
    </row>
    <row r="758" spans="1:10" ht="24.95" customHeight="1">
      <c r="H758" s="582"/>
      <c r="I758" s="582"/>
      <c r="J758" s="582"/>
    </row>
    <row r="759" spans="1:10">
      <c r="H759" s="582"/>
      <c r="I759" s="582"/>
      <c r="J759" s="582"/>
    </row>
    <row r="760" spans="1:10">
      <c r="H760" s="582"/>
      <c r="I760" s="582"/>
      <c r="J760" s="582"/>
    </row>
    <row r="761" spans="1:10">
      <c r="H761" s="582"/>
      <c r="I761" s="582"/>
      <c r="J761" s="582"/>
    </row>
    <row r="762" spans="1:10" ht="24.6" customHeight="1">
      <c r="H762" s="582"/>
      <c r="I762" s="582"/>
      <c r="J762" s="582"/>
    </row>
    <row r="763" spans="1:10" s="591" customFormat="1">
      <c r="A763" s="611"/>
      <c r="B763" s="612"/>
      <c r="C763" s="607"/>
      <c r="D763" s="607"/>
      <c r="E763" s="607"/>
      <c r="F763" s="607"/>
      <c r="G763" s="607"/>
    </row>
    <row r="764" spans="1:10" s="591" customFormat="1">
      <c r="A764" s="611"/>
      <c r="B764" s="612"/>
      <c r="C764" s="607"/>
      <c r="D764" s="607"/>
      <c r="E764" s="607"/>
      <c r="F764" s="607"/>
      <c r="G764" s="607"/>
    </row>
    <row r="765" spans="1:10" s="591" customFormat="1">
      <c r="A765" s="611"/>
      <c r="B765" s="612"/>
      <c r="C765" s="607"/>
      <c r="D765" s="607"/>
      <c r="E765" s="607"/>
      <c r="F765" s="607"/>
      <c r="G765" s="607"/>
    </row>
    <row r="766" spans="1:10" ht="24.95" customHeight="1">
      <c r="H766" s="582"/>
      <c r="I766" s="582"/>
      <c r="J766" s="582"/>
    </row>
    <row r="767" spans="1:10">
      <c r="H767" s="582"/>
      <c r="I767" s="582"/>
      <c r="J767" s="582"/>
    </row>
    <row r="768" spans="1:10">
      <c r="H768" s="582"/>
      <c r="I768" s="582"/>
      <c r="J768" s="582"/>
    </row>
    <row r="769" spans="1:10">
      <c r="H769" s="582"/>
      <c r="I769" s="582"/>
      <c r="J769" s="582"/>
    </row>
    <row r="770" spans="1:10" ht="24.95" customHeight="1">
      <c r="H770" s="582"/>
      <c r="I770" s="582"/>
      <c r="J770" s="582"/>
    </row>
    <row r="771" spans="1:10" s="591" customFormat="1">
      <c r="A771" s="611"/>
      <c r="B771" s="612"/>
      <c r="C771" s="607"/>
      <c r="D771" s="607"/>
      <c r="E771" s="607"/>
      <c r="F771" s="607"/>
      <c r="G771" s="607"/>
    </row>
    <row r="772" spans="1:10" s="591" customFormat="1">
      <c r="A772" s="611"/>
      <c r="B772" s="612"/>
      <c r="C772" s="607"/>
      <c r="D772" s="607"/>
      <c r="E772" s="607"/>
      <c r="F772" s="607"/>
      <c r="G772" s="607"/>
    </row>
    <row r="773" spans="1:10" s="591" customFormat="1" ht="10.9" customHeight="1">
      <c r="A773" s="611"/>
      <c r="B773" s="612"/>
      <c r="C773" s="607"/>
      <c r="D773" s="607"/>
      <c r="E773" s="607"/>
      <c r="F773" s="607"/>
      <c r="G773" s="607"/>
    </row>
    <row r="774" spans="1:10" ht="24.95" customHeight="1">
      <c r="H774" s="582"/>
      <c r="I774" s="582"/>
      <c r="J774" s="582"/>
    </row>
    <row r="775" spans="1:10">
      <c r="H775" s="582"/>
      <c r="I775" s="582"/>
      <c r="J775" s="582"/>
    </row>
    <row r="776" spans="1:10">
      <c r="H776" s="582"/>
      <c r="I776" s="582"/>
      <c r="J776" s="582"/>
    </row>
    <row r="777" spans="1:10">
      <c r="H777" s="582"/>
      <c r="I777" s="582"/>
      <c r="J777" s="582"/>
    </row>
    <row r="778" spans="1:10" ht="24.95" customHeight="1">
      <c r="H778" s="582"/>
      <c r="I778" s="582"/>
      <c r="J778" s="582"/>
    </row>
    <row r="779" spans="1:10" s="591" customFormat="1">
      <c r="A779" s="611"/>
      <c r="B779" s="612"/>
      <c r="C779" s="607"/>
      <c r="D779" s="607"/>
      <c r="E779" s="607"/>
      <c r="F779" s="607"/>
      <c r="G779" s="607"/>
    </row>
    <row r="780" spans="1:10" s="591" customFormat="1">
      <c r="A780" s="611"/>
      <c r="B780" s="612"/>
      <c r="C780" s="607"/>
      <c r="D780" s="607"/>
      <c r="E780" s="607"/>
      <c r="F780" s="607"/>
      <c r="G780" s="607"/>
    </row>
    <row r="781" spans="1:10" s="591" customFormat="1">
      <c r="A781" s="611"/>
      <c r="B781" s="612"/>
      <c r="C781" s="607"/>
      <c r="D781" s="607"/>
      <c r="E781" s="607"/>
      <c r="F781" s="607"/>
      <c r="G781" s="607"/>
    </row>
    <row r="782" spans="1:10" ht="24.95" customHeight="1">
      <c r="H782" s="582"/>
      <c r="I782" s="582"/>
      <c r="J782" s="582"/>
    </row>
    <row r="783" spans="1:10">
      <c r="H783" s="582"/>
      <c r="I783" s="582"/>
      <c r="J783" s="582"/>
    </row>
    <row r="784" spans="1:10">
      <c r="H784" s="582"/>
      <c r="I784" s="582"/>
      <c r="J784" s="582"/>
    </row>
    <row r="785" spans="1:10">
      <c r="H785" s="582"/>
      <c r="I785" s="582"/>
      <c r="J785" s="582"/>
    </row>
    <row r="786" spans="1:10" ht="24.95" customHeight="1">
      <c r="H786" s="582"/>
      <c r="I786" s="582"/>
      <c r="J786" s="582"/>
    </row>
    <row r="787" spans="1:10" s="591" customFormat="1">
      <c r="A787" s="611"/>
      <c r="B787" s="612"/>
      <c r="C787" s="607"/>
      <c r="D787" s="607"/>
      <c r="E787" s="607"/>
      <c r="F787" s="607"/>
      <c r="G787" s="607"/>
    </row>
    <row r="788" spans="1:10" s="591" customFormat="1">
      <c r="A788" s="611"/>
      <c r="B788" s="612"/>
      <c r="C788" s="607"/>
      <c r="D788" s="607"/>
      <c r="E788" s="607"/>
      <c r="F788" s="607"/>
      <c r="G788" s="607"/>
    </row>
    <row r="789" spans="1:10" s="591" customFormat="1">
      <c r="A789" s="611"/>
      <c r="B789" s="612"/>
      <c r="C789" s="607"/>
      <c r="D789" s="607"/>
      <c r="E789" s="607"/>
      <c r="F789" s="607"/>
      <c r="G789" s="607"/>
    </row>
    <row r="790" spans="1:10" ht="24.95" customHeight="1">
      <c r="H790" s="582"/>
      <c r="I790" s="582"/>
      <c r="J790" s="582"/>
    </row>
    <row r="791" spans="1:10">
      <c r="H791" s="582"/>
      <c r="I791" s="582"/>
      <c r="J791" s="582"/>
    </row>
    <row r="792" spans="1:10">
      <c r="H792" s="582"/>
      <c r="I792" s="582"/>
      <c r="J792" s="582"/>
    </row>
    <row r="793" spans="1:10">
      <c r="H793" s="582"/>
      <c r="I793" s="582"/>
      <c r="J793" s="582"/>
    </row>
    <row r="794" spans="1:10" ht="24.95" customHeight="1">
      <c r="H794" s="582"/>
      <c r="I794" s="582"/>
      <c r="J794" s="582"/>
    </row>
    <row r="795" spans="1:10" s="591" customFormat="1">
      <c r="A795" s="611"/>
      <c r="B795" s="612"/>
      <c r="C795" s="607"/>
      <c r="D795" s="607"/>
      <c r="E795" s="607"/>
      <c r="F795" s="607"/>
      <c r="G795" s="607"/>
    </row>
    <row r="796" spans="1:10" s="591" customFormat="1">
      <c r="A796" s="611"/>
      <c r="B796" s="612"/>
      <c r="C796" s="607"/>
      <c r="D796" s="607"/>
      <c r="E796" s="607"/>
      <c r="F796" s="607"/>
      <c r="G796" s="607"/>
    </row>
    <row r="797" spans="1:10" s="591" customFormat="1">
      <c r="A797" s="611"/>
      <c r="B797" s="612"/>
      <c r="C797" s="607"/>
      <c r="D797" s="607"/>
      <c r="E797" s="607"/>
      <c r="F797" s="607"/>
      <c r="G797" s="607"/>
    </row>
    <row r="798" spans="1:10" ht="25.9" customHeight="1">
      <c r="H798" s="582"/>
      <c r="I798" s="582"/>
      <c r="J798" s="582"/>
    </row>
    <row r="799" spans="1:10" ht="10.9" customHeight="1">
      <c r="H799" s="582"/>
      <c r="I799" s="582"/>
      <c r="J799" s="582"/>
    </row>
    <row r="800" spans="1:10" ht="12" customHeight="1">
      <c r="H800" s="582"/>
      <c r="I800" s="582"/>
      <c r="J800" s="582"/>
    </row>
    <row r="801" spans="1:10" s="591" customFormat="1">
      <c r="A801" s="611"/>
      <c r="B801" s="612"/>
      <c r="C801" s="607"/>
      <c r="D801" s="607"/>
      <c r="E801" s="607"/>
      <c r="F801" s="607"/>
      <c r="G801" s="607"/>
    </row>
    <row r="802" spans="1:10" ht="24.95" customHeight="1">
      <c r="H802" s="582"/>
      <c r="I802" s="582"/>
      <c r="J802" s="582"/>
    </row>
    <row r="803" spans="1:10" s="591" customFormat="1">
      <c r="A803" s="611"/>
      <c r="B803" s="612"/>
      <c r="C803" s="607"/>
      <c r="D803" s="607"/>
      <c r="E803" s="607"/>
      <c r="F803" s="607"/>
      <c r="G803" s="607"/>
    </row>
    <row r="804" spans="1:10" s="591" customFormat="1">
      <c r="A804" s="611"/>
      <c r="B804" s="612"/>
      <c r="C804" s="607"/>
      <c r="D804" s="607"/>
      <c r="E804" s="607"/>
      <c r="F804" s="607"/>
      <c r="G804" s="607"/>
    </row>
    <row r="805" spans="1:10" s="591" customFormat="1">
      <c r="A805" s="611"/>
      <c r="B805" s="612"/>
      <c r="C805" s="607"/>
      <c r="D805" s="607"/>
      <c r="E805" s="607"/>
      <c r="F805" s="607"/>
      <c r="G805" s="607"/>
    </row>
    <row r="806" spans="1:10" ht="24.95" customHeight="1">
      <c r="H806" s="582"/>
      <c r="I806" s="582"/>
      <c r="J806" s="582"/>
    </row>
    <row r="807" spans="1:10" s="591" customFormat="1">
      <c r="A807" s="611"/>
      <c r="B807" s="612"/>
      <c r="C807" s="607"/>
      <c r="D807" s="607"/>
      <c r="E807" s="607"/>
      <c r="F807" s="607"/>
      <c r="G807" s="607"/>
    </row>
    <row r="808" spans="1:10" s="591" customFormat="1">
      <c r="A808" s="611"/>
      <c r="B808" s="612"/>
      <c r="C808" s="607"/>
      <c r="D808" s="607"/>
      <c r="E808" s="607"/>
      <c r="F808" s="607"/>
      <c r="G808" s="607"/>
    </row>
    <row r="809" spans="1:10" s="591" customFormat="1">
      <c r="A809" s="611"/>
      <c r="B809" s="612"/>
      <c r="C809" s="607"/>
      <c r="D809" s="607"/>
      <c r="E809" s="607"/>
      <c r="F809" s="607"/>
      <c r="G809" s="607"/>
    </row>
    <row r="810" spans="1:10" ht="24.95" customHeight="1">
      <c r="H810" s="582"/>
      <c r="I810" s="582"/>
      <c r="J810" s="582"/>
    </row>
    <row r="811" spans="1:10" s="591" customFormat="1">
      <c r="A811" s="611"/>
      <c r="B811" s="612"/>
      <c r="C811" s="607"/>
      <c r="D811" s="607"/>
      <c r="E811" s="607"/>
      <c r="F811" s="607"/>
      <c r="G811" s="607"/>
    </row>
    <row r="812" spans="1:10" s="591" customFormat="1">
      <c r="A812" s="611"/>
      <c r="B812" s="612"/>
      <c r="C812" s="607"/>
      <c r="D812" s="607"/>
      <c r="E812" s="607"/>
      <c r="F812" s="607"/>
      <c r="G812" s="607"/>
    </row>
    <row r="813" spans="1:10" s="591" customFormat="1">
      <c r="A813" s="611"/>
      <c r="B813" s="612"/>
      <c r="C813" s="607"/>
      <c r="D813" s="607"/>
      <c r="E813" s="607"/>
      <c r="F813" s="607"/>
      <c r="G813" s="607"/>
    </row>
    <row r="814" spans="1:10" ht="24.95" customHeight="1">
      <c r="H814" s="582"/>
      <c r="I814" s="582"/>
      <c r="J814" s="582"/>
    </row>
    <row r="815" spans="1:10">
      <c r="H815" s="582"/>
      <c r="I815" s="582"/>
      <c r="J815" s="582"/>
    </row>
    <row r="816" spans="1:10" s="591" customFormat="1">
      <c r="A816" s="611"/>
      <c r="B816" s="612"/>
      <c r="C816" s="607"/>
      <c r="D816" s="607"/>
      <c r="E816" s="607"/>
      <c r="F816" s="607"/>
      <c r="G816" s="607"/>
    </row>
    <row r="817" spans="1:10" s="591" customFormat="1">
      <c r="A817" s="611"/>
      <c r="B817" s="612"/>
      <c r="C817" s="607"/>
      <c r="D817" s="607"/>
      <c r="E817" s="607"/>
      <c r="F817" s="607"/>
      <c r="G817" s="607"/>
    </row>
    <row r="818" spans="1:10" ht="24.95" customHeight="1">
      <c r="H818" s="582"/>
      <c r="I818" s="582"/>
      <c r="J818" s="582"/>
    </row>
    <row r="819" spans="1:10">
      <c r="H819" s="582"/>
      <c r="I819" s="582"/>
      <c r="J819" s="582"/>
    </row>
    <row r="820" spans="1:10">
      <c r="H820" s="582"/>
      <c r="I820" s="582"/>
      <c r="J820" s="582"/>
    </row>
    <row r="821" spans="1:10">
      <c r="H821" s="582"/>
      <c r="I821" s="582"/>
      <c r="J821" s="582"/>
    </row>
    <row r="822" spans="1:10" ht="24.95" customHeight="1">
      <c r="H822" s="582"/>
      <c r="I822" s="582"/>
      <c r="J822" s="582"/>
    </row>
    <row r="823" spans="1:10" s="591" customFormat="1">
      <c r="A823" s="611"/>
      <c r="B823" s="612"/>
      <c r="C823" s="607"/>
      <c r="D823" s="607"/>
      <c r="E823" s="607"/>
      <c r="F823" s="607"/>
      <c r="G823" s="607"/>
    </row>
    <row r="824" spans="1:10" s="591" customFormat="1">
      <c r="A824" s="611"/>
      <c r="B824" s="612"/>
      <c r="C824" s="607"/>
      <c r="D824" s="607"/>
      <c r="E824" s="607"/>
      <c r="F824" s="607"/>
      <c r="G824" s="607"/>
    </row>
    <row r="825" spans="1:10" s="591" customFormat="1">
      <c r="A825" s="611"/>
      <c r="B825" s="612"/>
      <c r="C825" s="607"/>
      <c r="D825" s="607"/>
      <c r="E825" s="607"/>
      <c r="F825" s="607"/>
      <c r="G825" s="607"/>
    </row>
    <row r="826" spans="1:10" ht="24.95" customHeight="1">
      <c r="H826" s="582"/>
      <c r="I826" s="582"/>
      <c r="J826" s="582"/>
    </row>
    <row r="827" spans="1:10" s="591" customFormat="1">
      <c r="A827" s="611"/>
      <c r="B827" s="612"/>
      <c r="C827" s="607"/>
      <c r="D827" s="607"/>
      <c r="E827" s="607"/>
      <c r="F827" s="607"/>
      <c r="G827" s="607"/>
    </row>
    <row r="828" spans="1:10" s="591" customFormat="1">
      <c r="A828" s="611"/>
      <c r="B828" s="612"/>
      <c r="C828" s="607"/>
      <c r="D828" s="607"/>
      <c r="E828" s="607"/>
      <c r="F828" s="607"/>
      <c r="G828" s="607"/>
    </row>
    <row r="829" spans="1:10" s="591" customFormat="1" ht="10.9" customHeight="1">
      <c r="A829" s="611"/>
      <c r="B829" s="612"/>
      <c r="C829" s="607"/>
      <c r="D829" s="607"/>
      <c r="E829" s="607"/>
      <c r="F829" s="607"/>
      <c r="G829" s="607"/>
    </row>
    <row r="830" spans="1:10" ht="24.95" customHeight="1">
      <c r="H830" s="582"/>
      <c r="I830" s="582"/>
      <c r="J830" s="582"/>
    </row>
    <row r="831" spans="1:10">
      <c r="H831" s="582"/>
      <c r="I831" s="582"/>
      <c r="J831" s="582"/>
    </row>
    <row r="832" spans="1:10" s="591" customFormat="1">
      <c r="A832" s="611"/>
      <c r="B832" s="612"/>
      <c r="C832" s="607"/>
      <c r="D832" s="607"/>
      <c r="E832" s="607"/>
      <c r="F832" s="607"/>
      <c r="G832" s="607"/>
    </row>
    <row r="833" spans="1:10" s="591" customFormat="1">
      <c r="A833" s="611"/>
      <c r="B833" s="612"/>
      <c r="C833" s="607"/>
      <c r="D833" s="607"/>
      <c r="E833" s="607"/>
      <c r="F833" s="607"/>
      <c r="G833" s="607"/>
    </row>
    <row r="834" spans="1:10" ht="24.95" customHeight="1">
      <c r="H834" s="582"/>
      <c r="I834" s="582"/>
      <c r="J834" s="582"/>
    </row>
    <row r="835" spans="1:10">
      <c r="H835" s="582"/>
      <c r="I835" s="582"/>
      <c r="J835" s="582"/>
    </row>
    <row r="836" spans="1:10">
      <c r="H836" s="582"/>
      <c r="I836" s="582"/>
      <c r="J836" s="582"/>
    </row>
    <row r="837" spans="1:10" s="591" customFormat="1">
      <c r="A837" s="611"/>
      <c r="B837" s="612"/>
      <c r="C837" s="607"/>
      <c r="D837" s="607"/>
      <c r="E837" s="607"/>
      <c r="F837" s="607"/>
      <c r="G837" s="607"/>
    </row>
    <row r="838" spans="1:10">
      <c r="H838" s="582"/>
      <c r="I838" s="582"/>
      <c r="J838" s="582"/>
    </row>
    <row r="839" spans="1:10" s="591" customFormat="1">
      <c r="A839" s="611"/>
      <c r="B839" s="612"/>
      <c r="C839" s="607"/>
      <c r="D839" s="607"/>
      <c r="E839" s="607"/>
      <c r="F839" s="607"/>
      <c r="G839" s="607"/>
    </row>
    <row r="840" spans="1:10" s="591" customFormat="1">
      <c r="A840" s="611"/>
      <c r="B840" s="612"/>
      <c r="C840" s="607"/>
      <c r="D840" s="607"/>
      <c r="E840" s="607"/>
      <c r="F840" s="607"/>
      <c r="G840" s="607"/>
    </row>
    <row r="841" spans="1:10" s="591" customFormat="1">
      <c r="A841" s="611"/>
      <c r="B841" s="612"/>
      <c r="C841" s="607"/>
      <c r="D841" s="607"/>
      <c r="E841" s="607"/>
      <c r="F841" s="607"/>
      <c r="G841" s="607"/>
    </row>
    <row r="842" spans="1:10" ht="24.95" customHeight="1">
      <c r="H842" s="582"/>
      <c r="I842" s="582"/>
      <c r="J842" s="582"/>
    </row>
    <row r="843" spans="1:10" s="591" customFormat="1">
      <c r="A843" s="611"/>
      <c r="B843" s="612"/>
      <c r="C843" s="607"/>
      <c r="D843" s="607"/>
      <c r="E843" s="607"/>
      <c r="F843" s="607"/>
      <c r="G843" s="607"/>
    </row>
    <row r="844" spans="1:10" s="591" customFormat="1" ht="12" customHeight="1">
      <c r="A844" s="611"/>
      <c r="B844" s="612"/>
      <c r="C844" s="607"/>
      <c r="D844" s="607"/>
      <c r="E844" s="607"/>
      <c r="F844" s="607"/>
      <c r="G844" s="607"/>
    </row>
    <row r="845" spans="1:10" s="591" customFormat="1" ht="10.9" customHeight="1">
      <c r="A845" s="611"/>
      <c r="B845" s="612"/>
      <c r="C845" s="607"/>
      <c r="D845" s="607"/>
      <c r="E845" s="607"/>
      <c r="F845" s="607"/>
      <c r="G845" s="607"/>
    </row>
    <row r="846" spans="1:10" ht="25.5" customHeight="1">
      <c r="H846" s="582"/>
      <c r="I846" s="582"/>
      <c r="J846" s="582"/>
    </row>
    <row r="847" spans="1:10">
      <c r="H847" s="582"/>
      <c r="I847" s="582"/>
      <c r="J847" s="582"/>
    </row>
    <row r="848" spans="1:10">
      <c r="H848" s="582"/>
      <c r="I848" s="582"/>
      <c r="J848" s="582"/>
    </row>
    <row r="849" spans="1:10">
      <c r="H849" s="582"/>
      <c r="I849" s="582"/>
      <c r="J849" s="582"/>
    </row>
    <row r="850" spans="1:10" ht="24.95" customHeight="1">
      <c r="H850" s="582"/>
      <c r="I850" s="582"/>
      <c r="J850" s="582"/>
    </row>
    <row r="851" spans="1:10" s="591" customFormat="1">
      <c r="A851" s="611"/>
      <c r="B851" s="612"/>
      <c r="C851" s="607"/>
      <c r="D851" s="607"/>
      <c r="E851" s="607"/>
      <c r="F851" s="607"/>
      <c r="G851" s="607"/>
    </row>
    <row r="852" spans="1:10" s="591" customFormat="1">
      <c r="A852" s="611"/>
      <c r="B852" s="612"/>
      <c r="C852" s="607"/>
      <c r="D852" s="607"/>
      <c r="E852" s="607"/>
      <c r="F852" s="607"/>
      <c r="G852" s="607"/>
    </row>
    <row r="853" spans="1:10" s="591" customFormat="1">
      <c r="A853" s="611"/>
      <c r="B853" s="612"/>
      <c r="C853" s="607"/>
      <c r="D853" s="607"/>
      <c r="E853" s="607"/>
      <c r="F853" s="607"/>
      <c r="G853" s="607"/>
    </row>
    <row r="854" spans="1:10" ht="24.95" customHeight="1">
      <c r="H854" s="582"/>
      <c r="I854" s="582"/>
      <c r="J854" s="582"/>
    </row>
    <row r="855" spans="1:10">
      <c r="H855" s="582"/>
      <c r="I855" s="582"/>
      <c r="J855" s="582"/>
    </row>
    <row r="856" spans="1:10">
      <c r="H856" s="582"/>
      <c r="I856" s="582"/>
      <c r="J856" s="582"/>
    </row>
    <row r="857" spans="1:10">
      <c r="H857" s="582"/>
      <c r="I857" s="582"/>
      <c r="J857" s="582"/>
    </row>
    <row r="858" spans="1:10" ht="24.95" customHeight="1">
      <c r="H858" s="582"/>
      <c r="I858" s="582"/>
      <c r="J858" s="582"/>
    </row>
    <row r="859" spans="1:10">
      <c r="H859" s="582"/>
      <c r="I859" s="582"/>
      <c r="J859" s="582"/>
    </row>
    <row r="860" spans="1:10">
      <c r="H860" s="582"/>
      <c r="I860" s="582"/>
      <c r="J860" s="582"/>
    </row>
    <row r="861" spans="1:10">
      <c r="H861" s="582"/>
      <c r="I861" s="582"/>
      <c r="J861" s="582"/>
    </row>
    <row r="862" spans="1:10" ht="24.95" customHeight="1">
      <c r="H862" s="582"/>
      <c r="I862" s="582"/>
      <c r="J862" s="582"/>
    </row>
    <row r="863" spans="1:10">
      <c r="H863" s="582"/>
      <c r="I863" s="582"/>
      <c r="J863" s="582"/>
    </row>
    <row r="864" spans="1:10">
      <c r="H864" s="582"/>
      <c r="I864" s="582"/>
      <c r="J864" s="582"/>
    </row>
    <row r="865" spans="1:10">
      <c r="H865" s="582"/>
      <c r="I865" s="582"/>
      <c r="J865" s="582"/>
    </row>
    <row r="866" spans="1:10" s="591" customFormat="1">
      <c r="A866" s="611"/>
      <c r="B866" s="612"/>
      <c r="C866" s="607"/>
      <c r="D866" s="607"/>
      <c r="E866" s="607"/>
      <c r="F866" s="607"/>
      <c r="G866" s="607"/>
    </row>
    <row r="867" spans="1:10" ht="24.95" customHeight="1">
      <c r="H867" s="582"/>
      <c r="I867" s="582"/>
      <c r="J867" s="582"/>
    </row>
    <row r="868" spans="1:10" ht="24.95" customHeight="1">
      <c r="H868" s="582"/>
      <c r="I868" s="582"/>
      <c r="J868" s="582"/>
    </row>
    <row r="869" spans="1:10" s="591" customFormat="1">
      <c r="A869" s="611"/>
      <c r="B869" s="612"/>
      <c r="C869" s="607"/>
      <c r="D869" s="607"/>
      <c r="E869" s="607"/>
      <c r="F869" s="607"/>
      <c r="G869" s="607"/>
    </row>
    <row r="870" spans="1:10" s="591" customFormat="1">
      <c r="A870" s="611"/>
      <c r="B870" s="612"/>
      <c r="C870" s="607"/>
      <c r="D870" s="607"/>
      <c r="E870" s="607"/>
      <c r="F870" s="607"/>
      <c r="G870" s="607"/>
    </row>
    <row r="871" spans="1:10" s="591" customFormat="1">
      <c r="A871" s="611"/>
      <c r="B871" s="612"/>
      <c r="C871" s="607"/>
      <c r="D871" s="607"/>
      <c r="E871" s="607"/>
      <c r="F871" s="607"/>
      <c r="G871" s="607"/>
    </row>
    <row r="872" spans="1:10" ht="24.95" customHeight="1">
      <c r="H872" s="582"/>
      <c r="I872" s="582"/>
      <c r="J872" s="582"/>
    </row>
    <row r="873" spans="1:10" s="591" customFormat="1">
      <c r="A873" s="611"/>
      <c r="B873" s="612"/>
      <c r="C873" s="607"/>
      <c r="D873" s="607"/>
      <c r="E873" s="607"/>
      <c r="F873" s="607"/>
      <c r="G873" s="607"/>
    </row>
    <row r="874" spans="1:10" s="591" customFormat="1">
      <c r="A874" s="611"/>
      <c r="B874" s="612"/>
      <c r="C874" s="607"/>
      <c r="D874" s="607"/>
      <c r="E874" s="607"/>
      <c r="F874" s="607"/>
      <c r="G874" s="607"/>
    </row>
    <row r="875" spans="1:10">
      <c r="H875" s="582"/>
      <c r="I875" s="582"/>
      <c r="J875" s="582"/>
    </row>
    <row r="876" spans="1:10" ht="24.95" customHeight="1">
      <c r="H876" s="582"/>
      <c r="I876" s="582"/>
      <c r="J876" s="582"/>
    </row>
    <row r="877" spans="1:10" s="591" customFormat="1">
      <c r="A877" s="611"/>
      <c r="B877" s="612"/>
      <c r="C877" s="607"/>
      <c r="D877" s="607"/>
      <c r="E877" s="607"/>
      <c r="F877" s="607"/>
      <c r="G877" s="607"/>
    </row>
    <row r="878" spans="1:10" s="591" customFormat="1">
      <c r="A878" s="611"/>
      <c r="B878" s="612"/>
      <c r="C878" s="607"/>
      <c r="D878" s="607"/>
      <c r="E878" s="607"/>
      <c r="F878" s="607"/>
      <c r="G878" s="607"/>
    </row>
    <row r="879" spans="1:10" s="591" customFormat="1">
      <c r="A879" s="611"/>
      <c r="B879" s="612"/>
      <c r="C879" s="607"/>
      <c r="D879" s="607"/>
      <c r="E879" s="607"/>
      <c r="F879" s="607"/>
      <c r="G879" s="607"/>
    </row>
    <row r="880" spans="1:10" ht="24.95" customHeight="1">
      <c r="H880" s="582"/>
      <c r="I880" s="582"/>
      <c r="J880" s="582"/>
    </row>
    <row r="881" spans="1:10">
      <c r="H881" s="582"/>
      <c r="I881" s="582"/>
      <c r="J881" s="582"/>
    </row>
    <row r="882" spans="1:10">
      <c r="H882" s="582"/>
      <c r="I882" s="582"/>
      <c r="J882" s="582"/>
    </row>
    <row r="883" spans="1:10">
      <c r="H883" s="582"/>
      <c r="I883" s="582"/>
      <c r="J883" s="582"/>
    </row>
    <row r="884" spans="1:10" ht="24.95" customHeight="1">
      <c r="H884" s="582"/>
      <c r="I884" s="582"/>
      <c r="J884" s="582"/>
    </row>
    <row r="885" spans="1:10" s="591" customFormat="1">
      <c r="A885" s="611"/>
      <c r="B885" s="612"/>
      <c r="C885" s="607"/>
      <c r="D885" s="607"/>
      <c r="E885" s="607"/>
      <c r="F885" s="607"/>
      <c r="G885" s="607"/>
    </row>
    <row r="886" spans="1:10" s="591" customFormat="1">
      <c r="A886" s="611"/>
      <c r="B886" s="612"/>
      <c r="C886" s="607"/>
      <c r="D886" s="607"/>
      <c r="E886" s="607"/>
      <c r="F886" s="607"/>
      <c r="G886" s="607"/>
    </row>
    <row r="887" spans="1:10" s="591" customFormat="1">
      <c r="A887" s="611"/>
      <c r="B887" s="612"/>
      <c r="C887" s="607"/>
      <c r="D887" s="607"/>
      <c r="E887" s="607"/>
      <c r="F887" s="607"/>
      <c r="G887" s="607"/>
    </row>
    <row r="888" spans="1:10" ht="24.95" customHeight="1">
      <c r="H888" s="582"/>
      <c r="I888" s="582"/>
      <c r="J888" s="582"/>
    </row>
    <row r="889" spans="1:10">
      <c r="H889" s="582"/>
      <c r="I889" s="582"/>
      <c r="J889" s="582"/>
    </row>
    <row r="890" spans="1:10">
      <c r="H890" s="582"/>
      <c r="I890" s="582"/>
      <c r="J890" s="582"/>
    </row>
    <row r="891" spans="1:10" s="591" customFormat="1">
      <c r="A891" s="611"/>
      <c r="B891" s="612"/>
      <c r="C891" s="607"/>
      <c r="D891" s="607"/>
      <c r="E891" s="607"/>
      <c r="F891" s="607"/>
      <c r="G891" s="607"/>
    </row>
    <row r="892" spans="1:10" ht="24.95" customHeight="1">
      <c r="H892" s="582"/>
      <c r="I892" s="582"/>
      <c r="J892" s="582"/>
    </row>
    <row r="893" spans="1:10">
      <c r="H893" s="582"/>
      <c r="I893" s="582"/>
      <c r="J893" s="582"/>
    </row>
    <row r="894" spans="1:10">
      <c r="H894" s="582"/>
      <c r="I894" s="582"/>
      <c r="J894" s="582"/>
    </row>
    <row r="895" spans="1:10">
      <c r="H895" s="582"/>
      <c r="I895" s="582"/>
      <c r="J895" s="582"/>
    </row>
    <row r="896" spans="1:10" ht="24.95" customHeight="1">
      <c r="H896" s="582"/>
      <c r="I896" s="582"/>
      <c r="J896" s="582"/>
    </row>
    <row r="897" spans="1:10" s="591" customFormat="1">
      <c r="A897" s="611"/>
      <c r="B897" s="612"/>
      <c r="C897" s="607"/>
      <c r="D897" s="607"/>
      <c r="E897" s="607"/>
      <c r="F897" s="607"/>
      <c r="G897" s="607"/>
    </row>
    <row r="898" spans="1:10" s="591" customFormat="1">
      <c r="A898" s="611"/>
      <c r="B898" s="612"/>
      <c r="C898" s="607"/>
      <c r="D898" s="607"/>
      <c r="E898" s="607"/>
      <c r="F898" s="607"/>
      <c r="G898" s="607"/>
    </row>
    <row r="899" spans="1:10" s="591" customFormat="1">
      <c r="A899" s="611"/>
      <c r="B899" s="612"/>
      <c r="C899" s="607"/>
      <c r="D899" s="607"/>
      <c r="E899" s="607"/>
      <c r="F899" s="607"/>
      <c r="G899" s="607"/>
    </row>
    <row r="900" spans="1:10" ht="24.95" customHeight="1">
      <c r="H900" s="582"/>
      <c r="I900" s="582"/>
      <c r="J900" s="582"/>
    </row>
    <row r="901" spans="1:10">
      <c r="H901" s="582"/>
      <c r="I901" s="582"/>
      <c r="J901" s="582"/>
    </row>
    <row r="902" spans="1:10">
      <c r="H902" s="582"/>
      <c r="I902" s="582"/>
      <c r="J902" s="582"/>
    </row>
    <row r="903" spans="1:10">
      <c r="H903" s="582"/>
      <c r="I903" s="582"/>
      <c r="J903" s="582"/>
    </row>
    <row r="904" spans="1:10" ht="24.95" customHeight="1">
      <c r="H904" s="582"/>
      <c r="I904" s="582"/>
      <c r="J904" s="582"/>
    </row>
    <row r="905" spans="1:10" s="591" customFormat="1">
      <c r="A905" s="611"/>
      <c r="B905" s="612"/>
      <c r="C905" s="607"/>
      <c r="D905" s="607"/>
      <c r="E905" s="607"/>
      <c r="F905" s="607"/>
      <c r="G905" s="607"/>
    </row>
    <row r="906" spans="1:10" s="591" customFormat="1">
      <c r="A906" s="611"/>
      <c r="B906" s="612"/>
      <c r="C906" s="607"/>
      <c r="D906" s="607"/>
      <c r="E906" s="607"/>
      <c r="F906" s="607"/>
      <c r="G906" s="607"/>
    </row>
    <row r="907" spans="1:10" s="591" customFormat="1" ht="11.45" customHeight="1">
      <c r="A907" s="611"/>
      <c r="B907" s="612"/>
      <c r="C907" s="607"/>
      <c r="D907" s="607"/>
      <c r="E907" s="607"/>
      <c r="F907" s="607"/>
      <c r="G907" s="607"/>
    </row>
    <row r="908" spans="1:10" ht="24.95" customHeight="1">
      <c r="H908" s="582"/>
      <c r="I908" s="582"/>
      <c r="J908" s="582"/>
    </row>
    <row r="909" spans="1:10" s="591" customFormat="1">
      <c r="A909" s="611"/>
      <c r="B909" s="612"/>
      <c r="C909" s="607"/>
      <c r="D909" s="607"/>
      <c r="E909" s="607"/>
      <c r="F909" s="607"/>
      <c r="G909" s="607"/>
    </row>
    <row r="910" spans="1:10" s="591" customFormat="1">
      <c r="A910" s="611"/>
      <c r="B910" s="612"/>
      <c r="C910" s="607"/>
      <c r="D910" s="607"/>
      <c r="E910" s="607"/>
      <c r="F910" s="607"/>
      <c r="G910" s="607"/>
    </row>
    <row r="911" spans="1:10" s="591" customFormat="1">
      <c r="A911" s="611"/>
      <c r="B911" s="612"/>
      <c r="C911" s="607"/>
      <c r="D911" s="607"/>
      <c r="E911" s="607"/>
      <c r="F911" s="607"/>
      <c r="G911" s="607"/>
    </row>
    <row r="912" spans="1:10" ht="24.95" customHeight="1">
      <c r="H912" s="582"/>
      <c r="I912" s="582"/>
      <c r="J912" s="582"/>
    </row>
    <row r="913" spans="1:10" s="591" customFormat="1">
      <c r="A913" s="611"/>
      <c r="B913" s="612"/>
      <c r="C913" s="607"/>
      <c r="D913" s="607"/>
      <c r="E913" s="607"/>
      <c r="F913" s="607"/>
      <c r="G913" s="607"/>
    </row>
    <row r="914" spans="1:10" s="591" customFormat="1">
      <c r="A914" s="611"/>
      <c r="B914" s="612"/>
      <c r="C914" s="607"/>
      <c r="D914" s="607"/>
      <c r="E914" s="607"/>
      <c r="F914" s="607"/>
      <c r="G914" s="607"/>
    </row>
    <row r="915" spans="1:10" s="591" customFormat="1">
      <c r="A915" s="611"/>
      <c r="B915" s="612"/>
      <c r="C915" s="607"/>
      <c r="D915" s="607"/>
      <c r="E915" s="607"/>
      <c r="F915" s="607"/>
      <c r="G915" s="607"/>
    </row>
    <row r="916" spans="1:10" ht="24.95" customHeight="1">
      <c r="H916" s="582"/>
      <c r="I916" s="582"/>
      <c r="J916" s="582"/>
    </row>
    <row r="917" spans="1:10">
      <c r="H917" s="582"/>
      <c r="I917" s="582"/>
      <c r="J917" s="582"/>
    </row>
    <row r="918" spans="1:10">
      <c r="H918" s="582"/>
      <c r="I918" s="582"/>
      <c r="J918" s="582"/>
    </row>
    <row r="919" spans="1:10">
      <c r="H919" s="582"/>
      <c r="I919" s="582"/>
      <c r="J919" s="582"/>
    </row>
    <row r="920" spans="1:10" ht="24.95" customHeight="1">
      <c r="H920" s="582"/>
      <c r="I920" s="582"/>
      <c r="J920" s="582"/>
    </row>
    <row r="921" spans="1:10" s="591" customFormat="1">
      <c r="A921" s="611"/>
      <c r="B921" s="612"/>
      <c r="C921" s="607"/>
      <c r="D921" s="607"/>
      <c r="E921" s="607"/>
      <c r="F921" s="607"/>
      <c r="G921" s="607"/>
    </row>
    <row r="922" spans="1:10" s="591" customFormat="1">
      <c r="A922" s="611"/>
      <c r="B922" s="612"/>
      <c r="C922" s="607"/>
      <c r="D922" s="607"/>
      <c r="E922" s="607"/>
      <c r="F922" s="607"/>
      <c r="G922" s="607"/>
    </row>
    <row r="923" spans="1:10" s="591" customFormat="1">
      <c r="A923" s="611"/>
      <c r="B923" s="612"/>
      <c r="C923" s="607"/>
      <c r="D923" s="607"/>
      <c r="E923" s="607"/>
      <c r="F923" s="607"/>
      <c r="G923" s="607"/>
    </row>
    <row r="924" spans="1:10" ht="24.95" customHeight="1">
      <c r="H924" s="582"/>
      <c r="I924" s="582"/>
      <c r="J924" s="582"/>
    </row>
    <row r="925" spans="1:10">
      <c r="H925" s="582"/>
      <c r="I925" s="582"/>
      <c r="J925" s="582"/>
    </row>
    <row r="926" spans="1:10">
      <c r="H926" s="582"/>
      <c r="I926" s="582"/>
      <c r="J926" s="582"/>
    </row>
    <row r="927" spans="1:10">
      <c r="H927" s="582"/>
      <c r="I927" s="582"/>
      <c r="J927" s="582"/>
    </row>
    <row r="928" spans="1:10" ht="24.95" customHeight="1">
      <c r="H928" s="582"/>
      <c r="I928" s="582"/>
      <c r="J928" s="582"/>
    </row>
    <row r="929" spans="1:10" s="591" customFormat="1">
      <c r="A929" s="611"/>
      <c r="B929" s="612"/>
      <c r="C929" s="607"/>
      <c r="D929" s="607"/>
      <c r="E929" s="607"/>
      <c r="F929" s="607"/>
      <c r="G929" s="607"/>
    </row>
    <row r="930" spans="1:10" s="591" customFormat="1">
      <c r="A930" s="611"/>
      <c r="B930" s="612"/>
      <c r="C930" s="607"/>
      <c r="D930" s="607"/>
      <c r="E930" s="607"/>
      <c r="F930" s="607"/>
      <c r="G930" s="607"/>
    </row>
    <row r="931" spans="1:10" s="591" customFormat="1">
      <c r="A931" s="611"/>
      <c r="B931" s="612"/>
      <c r="C931" s="607"/>
      <c r="D931" s="607"/>
      <c r="E931" s="607"/>
      <c r="F931" s="607"/>
      <c r="G931" s="607"/>
    </row>
    <row r="932" spans="1:10" ht="24.95" customHeight="1">
      <c r="H932" s="582"/>
      <c r="I932" s="582"/>
      <c r="J932" s="582"/>
    </row>
    <row r="933" spans="1:10">
      <c r="H933" s="582"/>
      <c r="I933" s="582"/>
      <c r="J933" s="582"/>
    </row>
    <row r="934" spans="1:10">
      <c r="H934" s="582"/>
      <c r="I934" s="582"/>
      <c r="J934" s="582"/>
    </row>
    <row r="935" spans="1:10">
      <c r="H935" s="582"/>
      <c r="I935" s="582"/>
      <c r="J935" s="582"/>
    </row>
    <row r="936" spans="1:10" ht="24.95" customHeight="1">
      <c r="H936" s="582"/>
      <c r="I936" s="582"/>
      <c r="J936" s="582"/>
    </row>
    <row r="937" spans="1:10" s="591" customFormat="1">
      <c r="A937" s="611"/>
      <c r="B937" s="612"/>
      <c r="C937" s="607"/>
      <c r="D937" s="607"/>
      <c r="E937" s="607"/>
      <c r="F937" s="607"/>
      <c r="G937" s="607"/>
    </row>
    <row r="938" spans="1:10" s="591" customFormat="1">
      <c r="A938" s="611"/>
      <c r="B938" s="612"/>
      <c r="C938" s="607"/>
      <c r="D938" s="607"/>
      <c r="E938" s="607"/>
      <c r="F938" s="607"/>
      <c r="G938" s="607"/>
    </row>
    <row r="939" spans="1:10" s="591" customFormat="1">
      <c r="A939" s="611"/>
      <c r="B939" s="612"/>
      <c r="C939" s="607"/>
      <c r="D939" s="607"/>
      <c r="E939" s="607"/>
      <c r="F939" s="607"/>
      <c r="G939" s="607"/>
    </row>
    <row r="940" spans="1:10" ht="24.95" customHeight="1">
      <c r="H940" s="582"/>
      <c r="I940" s="582"/>
      <c r="J940" s="582"/>
    </row>
    <row r="941" spans="1:10">
      <c r="H941" s="582"/>
      <c r="I941" s="582"/>
      <c r="J941" s="582"/>
    </row>
    <row r="942" spans="1:10">
      <c r="H942" s="582"/>
      <c r="I942" s="582"/>
      <c r="J942" s="582"/>
    </row>
    <row r="943" spans="1:10">
      <c r="H943" s="582"/>
      <c r="I943" s="582"/>
      <c r="J943" s="582"/>
    </row>
    <row r="944" spans="1:10" ht="24.95" customHeight="1">
      <c r="H944" s="582"/>
      <c r="I944" s="582"/>
      <c r="J944" s="582"/>
    </row>
    <row r="945" spans="1:10">
      <c r="H945" s="582"/>
      <c r="I945" s="582"/>
      <c r="J945" s="582"/>
    </row>
    <row r="946" spans="1:10">
      <c r="H946" s="582"/>
      <c r="I946" s="582"/>
      <c r="J946" s="582"/>
    </row>
    <row r="947" spans="1:10" s="591" customFormat="1">
      <c r="A947" s="611"/>
      <c r="B947" s="612"/>
      <c r="C947" s="607"/>
      <c r="D947" s="607"/>
      <c r="E947" s="607"/>
      <c r="F947" s="607"/>
      <c r="G947" s="607"/>
    </row>
    <row r="948" spans="1:10" ht="24.95" customHeight="1">
      <c r="H948" s="582"/>
      <c r="I948" s="582"/>
      <c r="J948" s="582"/>
    </row>
    <row r="949" spans="1:10">
      <c r="H949" s="582"/>
      <c r="I949" s="582"/>
      <c r="J949" s="582"/>
    </row>
    <row r="950" spans="1:10">
      <c r="H950" s="582"/>
      <c r="I950" s="582"/>
      <c r="J950" s="582"/>
    </row>
    <row r="951" spans="1:10">
      <c r="H951" s="582"/>
      <c r="I951" s="582"/>
      <c r="J951" s="582"/>
    </row>
    <row r="952" spans="1:10" ht="24.95" customHeight="1">
      <c r="H952" s="582"/>
      <c r="I952" s="582"/>
      <c r="J952" s="582"/>
    </row>
    <row r="953" spans="1:10" s="591" customFormat="1">
      <c r="A953" s="611"/>
      <c r="B953" s="612"/>
      <c r="C953" s="607"/>
      <c r="D953" s="607"/>
      <c r="E953" s="607"/>
      <c r="F953" s="607"/>
      <c r="G953" s="607"/>
    </row>
    <row r="954" spans="1:10" s="591" customFormat="1">
      <c r="A954" s="611"/>
      <c r="B954" s="612"/>
      <c r="C954" s="607"/>
      <c r="D954" s="607"/>
      <c r="E954" s="607"/>
      <c r="F954" s="607"/>
      <c r="G954" s="607"/>
    </row>
    <row r="955" spans="1:10" s="591" customFormat="1">
      <c r="A955" s="611"/>
      <c r="B955" s="612"/>
      <c r="C955" s="607"/>
      <c r="D955" s="607"/>
      <c r="E955" s="607"/>
      <c r="F955" s="607"/>
      <c r="G955" s="607"/>
    </row>
    <row r="956" spans="1:10" ht="24.95" customHeight="1">
      <c r="H956" s="582"/>
      <c r="I956" s="582"/>
      <c r="J956" s="582"/>
    </row>
    <row r="957" spans="1:10" ht="12.6" customHeight="1">
      <c r="H957" s="582"/>
      <c r="I957" s="582"/>
      <c r="J957" s="582"/>
    </row>
    <row r="958" spans="1:10" ht="11.45" customHeight="1">
      <c r="H958" s="582"/>
      <c r="I958" s="582"/>
      <c r="J958" s="582"/>
    </row>
    <row r="959" spans="1:10" s="591" customFormat="1">
      <c r="A959" s="611"/>
      <c r="B959" s="612"/>
      <c r="C959" s="607"/>
      <c r="D959" s="607"/>
      <c r="E959" s="607"/>
      <c r="F959" s="607"/>
      <c r="G959" s="607"/>
    </row>
    <row r="960" spans="1:10" ht="24.95" customHeight="1">
      <c r="H960" s="582"/>
      <c r="I960" s="582"/>
      <c r="J960" s="582"/>
    </row>
    <row r="961" spans="1:10" s="591" customFormat="1">
      <c r="A961" s="611"/>
      <c r="B961" s="612"/>
      <c r="C961" s="607"/>
      <c r="D961" s="607"/>
      <c r="E961" s="607"/>
      <c r="F961" s="607"/>
      <c r="G961" s="607"/>
    </row>
    <row r="962" spans="1:10" s="591" customFormat="1">
      <c r="A962" s="611"/>
      <c r="B962" s="612"/>
      <c r="C962" s="607"/>
      <c r="D962" s="607"/>
      <c r="E962" s="607"/>
      <c r="F962" s="607"/>
      <c r="G962" s="607"/>
    </row>
    <row r="963" spans="1:10" s="591" customFormat="1">
      <c r="A963" s="611"/>
      <c r="B963" s="612"/>
      <c r="C963" s="607"/>
      <c r="D963" s="607"/>
      <c r="E963" s="607"/>
      <c r="F963" s="607"/>
      <c r="G963" s="607"/>
    </row>
    <row r="964" spans="1:10" ht="24.95" customHeight="1">
      <c r="H964" s="582"/>
      <c r="I964" s="582"/>
      <c r="J964" s="582"/>
    </row>
    <row r="965" spans="1:10" s="591" customFormat="1">
      <c r="A965" s="611"/>
      <c r="B965" s="612"/>
      <c r="C965" s="607"/>
      <c r="D965" s="607"/>
      <c r="E965" s="607"/>
      <c r="F965" s="607"/>
      <c r="G965" s="607"/>
    </row>
    <row r="966" spans="1:10" s="591" customFormat="1">
      <c r="A966" s="611"/>
      <c r="B966" s="612"/>
      <c r="C966" s="607"/>
      <c r="D966" s="607"/>
      <c r="E966" s="607"/>
      <c r="F966" s="607"/>
      <c r="G966" s="607"/>
    </row>
    <row r="967" spans="1:10" s="591" customFormat="1">
      <c r="A967" s="611"/>
      <c r="B967" s="612"/>
      <c r="C967" s="607"/>
      <c r="D967" s="607"/>
      <c r="E967" s="607"/>
      <c r="F967" s="607"/>
      <c r="G967" s="607"/>
    </row>
    <row r="968" spans="1:10" ht="24.95" customHeight="1">
      <c r="H968" s="582"/>
      <c r="I968" s="582"/>
      <c r="J968" s="582"/>
    </row>
    <row r="969" spans="1:10" s="591" customFormat="1">
      <c r="A969" s="611"/>
      <c r="B969" s="612"/>
      <c r="C969" s="607"/>
      <c r="D969" s="607"/>
      <c r="E969" s="607"/>
      <c r="F969" s="607"/>
      <c r="G969" s="607"/>
    </row>
    <row r="970" spans="1:10" s="591" customFormat="1">
      <c r="A970" s="611"/>
      <c r="B970" s="612"/>
      <c r="C970" s="607"/>
      <c r="D970" s="607"/>
      <c r="E970" s="607"/>
      <c r="F970" s="607"/>
      <c r="G970" s="607"/>
    </row>
    <row r="971" spans="1:10" s="591" customFormat="1">
      <c r="A971" s="611"/>
      <c r="B971" s="612"/>
      <c r="C971" s="607"/>
      <c r="D971" s="607"/>
      <c r="E971" s="607"/>
      <c r="F971" s="607"/>
      <c r="G971" s="607"/>
    </row>
    <row r="972" spans="1:10" ht="24.95" customHeight="1">
      <c r="H972" s="582"/>
      <c r="I972" s="582"/>
      <c r="J972" s="582"/>
    </row>
    <row r="973" spans="1:10">
      <c r="H973" s="582"/>
      <c r="I973" s="582"/>
      <c r="J973" s="582"/>
    </row>
    <row r="974" spans="1:10" s="591" customFormat="1">
      <c r="A974" s="611"/>
      <c r="B974" s="612"/>
      <c r="C974" s="607"/>
      <c r="D974" s="607"/>
      <c r="E974" s="607"/>
      <c r="F974" s="607"/>
      <c r="G974" s="607"/>
    </row>
    <row r="975" spans="1:10" s="591" customFormat="1">
      <c r="A975" s="611"/>
      <c r="B975" s="612"/>
      <c r="C975" s="607"/>
      <c r="D975" s="607"/>
      <c r="E975" s="607"/>
      <c r="F975" s="607"/>
      <c r="G975" s="607"/>
    </row>
    <row r="976" spans="1:10" ht="24.95" customHeight="1">
      <c r="H976" s="582"/>
      <c r="I976" s="582"/>
      <c r="J976" s="582"/>
    </row>
    <row r="977" spans="1:10">
      <c r="H977" s="582"/>
      <c r="I977" s="582"/>
      <c r="J977" s="582"/>
    </row>
    <row r="978" spans="1:10">
      <c r="H978" s="582"/>
      <c r="I978" s="582"/>
      <c r="J978" s="582"/>
    </row>
    <row r="979" spans="1:10">
      <c r="H979" s="582"/>
      <c r="I979" s="582"/>
      <c r="J979" s="582"/>
    </row>
    <row r="980" spans="1:10" ht="24.95" customHeight="1">
      <c r="H980" s="582"/>
      <c r="I980" s="582"/>
      <c r="J980" s="582"/>
    </row>
    <row r="981" spans="1:10">
      <c r="H981" s="582"/>
      <c r="I981" s="582"/>
      <c r="J981" s="582"/>
    </row>
    <row r="982" spans="1:10">
      <c r="H982" s="582"/>
      <c r="I982" s="582"/>
      <c r="J982" s="582"/>
    </row>
    <row r="983" spans="1:10" s="591" customFormat="1">
      <c r="A983" s="611"/>
      <c r="B983" s="612"/>
      <c r="C983" s="607"/>
      <c r="D983" s="607"/>
      <c r="E983" s="607"/>
      <c r="F983" s="607"/>
      <c r="G983" s="607"/>
    </row>
    <row r="984" spans="1:10" ht="24.95" customHeight="1">
      <c r="H984" s="582"/>
      <c r="I984" s="582"/>
      <c r="J984" s="582"/>
    </row>
    <row r="985" spans="1:10" s="591" customFormat="1">
      <c r="A985" s="611"/>
      <c r="B985" s="612"/>
      <c r="C985" s="607"/>
      <c r="D985" s="607"/>
      <c r="E985" s="607"/>
      <c r="F985" s="607"/>
      <c r="G985" s="607"/>
    </row>
    <row r="986" spans="1:10" s="591" customFormat="1">
      <c r="A986" s="611"/>
      <c r="B986" s="612"/>
      <c r="C986" s="607"/>
      <c r="D986" s="607"/>
      <c r="E986" s="607"/>
      <c r="F986" s="607"/>
      <c r="G986" s="607"/>
    </row>
    <row r="987" spans="1:10" s="591" customFormat="1" ht="12" customHeight="1">
      <c r="A987" s="611"/>
      <c r="B987" s="612"/>
      <c r="C987" s="607"/>
      <c r="D987" s="607"/>
      <c r="E987" s="607"/>
      <c r="F987" s="607"/>
      <c r="G987" s="607"/>
    </row>
    <row r="988" spans="1:10" ht="24.95" customHeight="1">
      <c r="H988" s="582"/>
      <c r="I988" s="582"/>
      <c r="J988" s="582"/>
    </row>
    <row r="989" spans="1:10" ht="10.9" customHeight="1">
      <c r="H989" s="582"/>
      <c r="I989" s="582"/>
      <c r="J989" s="582"/>
    </row>
    <row r="990" spans="1:10" ht="13.15" customHeight="1">
      <c r="H990" s="582"/>
      <c r="I990" s="582"/>
      <c r="J990" s="582"/>
    </row>
    <row r="991" spans="1:10">
      <c r="H991" s="582"/>
      <c r="I991" s="582"/>
      <c r="J991" s="582"/>
    </row>
    <row r="992" spans="1:10" ht="24.95" customHeight="1">
      <c r="H992" s="582"/>
      <c r="I992" s="582"/>
      <c r="J992" s="582"/>
    </row>
    <row r="993" spans="1:10">
      <c r="H993" s="582"/>
      <c r="I993" s="582"/>
      <c r="J993" s="582"/>
    </row>
    <row r="994" spans="1:10">
      <c r="H994" s="582"/>
      <c r="I994" s="582"/>
      <c r="J994" s="582"/>
    </row>
    <row r="995" spans="1:10" s="591" customFormat="1">
      <c r="A995" s="611"/>
      <c r="B995" s="612"/>
      <c r="C995" s="607"/>
      <c r="D995" s="607"/>
      <c r="E995" s="607"/>
      <c r="F995" s="607"/>
      <c r="G995" s="607"/>
    </row>
    <row r="996" spans="1:10" ht="24.95" customHeight="1">
      <c r="H996" s="582"/>
      <c r="I996" s="582"/>
      <c r="J996" s="582"/>
    </row>
    <row r="997" spans="1:10" s="591" customFormat="1">
      <c r="A997" s="611"/>
      <c r="B997" s="612"/>
      <c r="C997" s="607"/>
      <c r="D997" s="607"/>
      <c r="E997" s="607"/>
      <c r="F997" s="607"/>
      <c r="G997" s="607"/>
    </row>
    <row r="998" spans="1:10" s="591" customFormat="1" ht="12" customHeight="1">
      <c r="A998" s="611"/>
      <c r="B998" s="612"/>
      <c r="C998" s="607"/>
      <c r="D998" s="607"/>
      <c r="E998" s="607"/>
      <c r="F998" s="607"/>
      <c r="G998" s="607"/>
    </row>
    <row r="999" spans="1:10" s="591" customFormat="1" ht="12" customHeight="1">
      <c r="A999" s="611"/>
      <c r="B999" s="612"/>
      <c r="C999" s="607"/>
      <c r="D999" s="607"/>
      <c r="E999" s="607"/>
      <c r="F999" s="607"/>
      <c r="G999" s="607"/>
    </row>
    <row r="1000" spans="1:10" ht="24.95" customHeight="1">
      <c r="H1000" s="582"/>
      <c r="I1000" s="582"/>
      <c r="J1000" s="582"/>
    </row>
    <row r="1001" spans="1:10">
      <c r="H1001" s="582"/>
      <c r="I1001" s="582"/>
      <c r="J1001" s="582"/>
    </row>
    <row r="1002" spans="1:10">
      <c r="H1002" s="582"/>
      <c r="I1002" s="582"/>
      <c r="J1002" s="582"/>
    </row>
    <row r="1003" spans="1:10">
      <c r="H1003" s="582"/>
      <c r="I1003" s="582"/>
      <c r="J1003" s="582"/>
    </row>
    <row r="1004" spans="1:10" ht="24.95" customHeight="1">
      <c r="H1004" s="582"/>
      <c r="I1004" s="582"/>
      <c r="J1004" s="582"/>
    </row>
    <row r="1005" spans="1:10" ht="11.45" customHeight="1">
      <c r="H1005" s="582"/>
      <c r="I1005" s="582"/>
      <c r="J1005" s="582"/>
    </row>
    <row r="1006" spans="1:10">
      <c r="H1006" s="582"/>
      <c r="I1006" s="582"/>
      <c r="J1006" s="582"/>
    </row>
    <row r="1007" spans="1:10" s="591" customFormat="1">
      <c r="A1007" s="611"/>
      <c r="B1007" s="612"/>
      <c r="C1007" s="607"/>
      <c r="D1007" s="607"/>
      <c r="E1007" s="607"/>
      <c r="F1007" s="607"/>
      <c r="G1007" s="607"/>
    </row>
    <row r="1008" spans="1:10" ht="24.95" customHeight="1">
      <c r="H1008" s="582"/>
      <c r="I1008" s="582"/>
      <c r="J1008" s="582"/>
    </row>
    <row r="1009" spans="1:10">
      <c r="H1009" s="582"/>
      <c r="I1009" s="582"/>
      <c r="J1009" s="582"/>
    </row>
    <row r="1010" spans="1:10" s="591" customFormat="1">
      <c r="A1010" s="611"/>
      <c r="B1010" s="612"/>
      <c r="C1010" s="607"/>
      <c r="D1010" s="607"/>
      <c r="E1010" s="607"/>
      <c r="F1010" s="607"/>
      <c r="G1010" s="607"/>
    </row>
    <row r="1011" spans="1:10" s="591" customFormat="1">
      <c r="A1011" s="611"/>
      <c r="B1011" s="612"/>
      <c r="C1011" s="607"/>
      <c r="D1011" s="607"/>
      <c r="E1011" s="607"/>
      <c r="F1011" s="607"/>
      <c r="G1011" s="607"/>
    </row>
    <row r="1012" spans="1:10" ht="24.95" customHeight="1">
      <c r="H1012" s="582"/>
      <c r="I1012" s="582"/>
      <c r="J1012" s="582"/>
    </row>
    <row r="1013" spans="1:10">
      <c r="H1013" s="582"/>
      <c r="I1013" s="582"/>
      <c r="J1013" s="582"/>
    </row>
    <row r="1014" spans="1:10">
      <c r="H1014" s="582"/>
      <c r="I1014" s="582"/>
      <c r="J1014" s="582"/>
    </row>
    <row r="1015" spans="1:10">
      <c r="H1015" s="582"/>
      <c r="I1015" s="582"/>
      <c r="J1015" s="582"/>
    </row>
    <row r="1016" spans="1:10" ht="24.95" customHeight="1">
      <c r="H1016" s="582"/>
      <c r="I1016" s="582"/>
      <c r="J1016" s="582"/>
    </row>
    <row r="1017" spans="1:10">
      <c r="H1017" s="582"/>
      <c r="I1017" s="582"/>
      <c r="J1017" s="582"/>
    </row>
    <row r="1018" spans="1:10">
      <c r="H1018" s="582"/>
      <c r="I1018" s="582"/>
      <c r="J1018" s="582"/>
    </row>
    <row r="1019" spans="1:10" s="591" customFormat="1" ht="10.9" customHeight="1">
      <c r="A1019" s="611"/>
      <c r="B1019" s="612"/>
      <c r="C1019" s="607"/>
      <c r="D1019" s="607"/>
      <c r="E1019" s="607"/>
      <c r="F1019" s="607"/>
      <c r="G1019" s="607"/>
    </row>
    <row r="1020" spans="1:10" s="591" customFormat="1">
      <c r="A1020" s="611"/>
      <c r="B1020" s="612"/>
      <c r="C1020" s="607"/>
      <c r="D1020" s="607"/>
      <c r="E1020" s="607"/>
      <c r="F1020" s="607"/>
      <c r="G1020" s="607"/>
    </row>
    <row r="1021" spans="1:10" ht="39" customHeight="1">
      <c r="H1021" s="582"/>
      <c r="I1021" s="582"/>
      <c r="J1021" s="582"/>
    </row>
    <row r="1022" spans="1:10" ht="27" customHeight="1">
      <c r="H1022" s="582"/>
      <c r="I1022" s="582"/>
      <c r="J1022" s="582"/>
    </row>
    <row r="1023" spans="1:10" ht="36" customHeight="1">
      <c r="H1023" s="582"/>
      <c r="I1023" s="582"/>
      <c r="J1023" s="582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19" manualBreakCount="19">
    <brk id="206" max="16383" man="1"/>
    <brk id="284" max="16383" man="1"/>
    <brk id="301" max="16383" man="1"/>
    <brk id="312" max="16383" man="1"/>
    <brk id="320" max="16383" man="1"/>
    <brk id="403" max="16383" man="1"/>
    <brk id="427" max="16383" man="1"/>
    <brk id="449" max="16383" man="1"/>
    <brk id="465" max="16383" man="1"/>
    <brk id="525" max="16383" man="1"/>
    <brk id="593" max="16383" man="1"/>
    <brk id="717" max="16383" man="1"/>
    <brk id="727" max="16383" man="1"/>
    <brk id="755" max="16383" man="1"/>
    <brk id="769" max="16383" man="1"/>
    <brk id="793" max="16383" man="1"/>
    <brk id="875" max="16383" man="1"/>
    <brk id="939" max="16383" man="1"/>
    <brk id="99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A2494-2389-48B5-BCB4-535F18774DDE}">
  <sheetPr>
    <pageSetUpPr fitToPage="1"/>
  </sheetPr>
  <dimension ref="A1:J1022"/>
  <sheetViews>
    <sheetView showGridLines="0" topLeftCell="A3" zoomScale="115" zoomScaleNormal="115" zoomScaleSheetLayoutView="100" workbookViewId="0">
      <selection activeCell="D952" sqref="D952:G952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5.28515625" style="21" customWidth="1"/>
    <col min="6" max="6" width="6.42578125" style="93" customWidth="1"/>
    <col min="7" max="7" width="10.85546875" style="93" customWidth="1"/>
    <col min="8" max="8" width="14.140625" style="22" customWidth="1"/>
    <col min="9" max="9" width="13.42578125" style="27" customWidth="1"/>
    <col min="10" max="10" width="18.140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824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259"/>
      <c r="G4" s="259"/>
      <c r="H4" s="43"/>
      <c r="I4" s="44"/>
      <c r="J4" s="28">
        <f>J5+J10+J14+J18+J22+J26+J30+J34+J38+J41+J45+J49+J53+J57+J61+J69+J73+J77+J81+J85+J89+J65</f>
        <v>2182.73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369"/>
      <c r="G5" s="369"/>
      <c r="H5" s="23">
        <v>0</v>
      </c>
      <c r="I5" s="28"/>
      <c r="J5" s="39">
        <f>SUM(J6:J9)</f>
        <v>500.1</v>
      </c>
    </row>
    <row r="6" spans="1:10" s="2" customFormat="1" ht="33.75">
      <c r="A6" s="11"/>
      <c r="B6" s="12"/>
      <c r="C6" s="13" t="s">
        <v>825</v>
      </c>
      <c r="D6" s="14" t="s">
        <v>826</v>
      </c>
      <c r="E6" s="14" t="s">
        <v>17</v>
      </c>
      <c r="F6" s="15" t="s">
        <v>18</v>
      </c>
      <c r="G6" s="15" t="s">
        <v>827</v>
      </c>
      <c r="H6" s="24">
        <v>15</v>
      </c>
      <c r="I6" s="28">
        <v>9.0500000000000007</v>
      </c>
      <c r="J6" s="28">
        <f>H6*I6</f>
        <v>135.75</v>
      </c>
    </row>
    <row r="7" spans="1:10" s="2" customFormat="1" ht="22.5">
      <c r="A7" s="11"/>
      <c r="B7" s="12"/>
      <c r="C7" s="13" t="s">
        <v>828</v>
      </c>
      <c r="D7" s="14" t="s">
        <v>829</v>
      </c>
      <c r="E7" s="14" t="s">
        <v>103</v>
      </c>
      <c r="F7" s="15" t="s">
        <v>18</v>
      </c>
      <c r="G7" s="15" t="s">
        <v>827</v>
      </c>
      <c r="H7" s="24">
        <v>15</v>
      </c>
      <c r="I7" s="28">
        <v>7.62</v>
      </c>
      <c r="J7" s="28">
        <f t="shared" ref="J7:J9" si="0">H7*I7</f>
        <v>114.3</v>
      </c>
    </row>
    <row r="8" spans="1:10" s="2" customFormat="1" ht="22.5">
      <c r="A8" s="11"/>
      <c r="B8" s="12"/>
      <c r="C8" s="13" t="s">
        <v>830</v>
      </c>
      <c r="D8" s="14" t="s">
        <v>831</v>
      </c>
      <c r="E8" s="14" t="s">
        <v>17</v>
      </c>
      <c r="F8" s="15" t="s">
        <v>18</v>
      </c>
      <c r="G8" s="15" t="s">
        <v>827</v>
      </c>
      <c r="H8" s="24">
        <v>15</v>
      </c>
      <c r="I8" s="28">
        <v>9.0500000000000007</v>
      </c>
      <c r="J8" s="28">
        <f t="shared" si="0"/>
        <v>135.75</v>
      </c>
    </row>
    <row r="9" spans="1:10" s="2" customFormat="1">
      <c r="A9" s="11"/>
      <c r="B9" s="12"/>
      <c r="C9" s="13" t="s">
        <v>832</v>
      </c>
      <c r="D9" s="14" t="s">
        <v>833</v>
      </c>
      <c r="E9" s="14" t="s">
        <v>103</v>
      </c>
      <c r="F9" s="15" t="s">
        <v>18</v>
      </c>
      <c r="G9" s="15" t="s">
        <v>827</v>
      </c>
      <c r="H9" s="24">
        <v>15</v>
      </c>
      <c r="I9" s="28">
        <v>7.62</v>
      </c>
      <c r="J9" s="28">
        <f t="shared" si="0"/>
        <v>114.3</v>
      </c>
    </row>
    <row r="10" spans="1:10" ht="24.95" customHeight="1">
      <c r="A10" s="45" t="s">
        <v>27</v>
      </c>
      <c r="B10" s="10"/>
      <c r="C10" s="9" t="s">
        <v>28</v>
      </c>
      <c r="D10" s="10"/>
      <c r="E10" s="10"/>
      <c r="F10" s="369"/>
      <c r="G10" s="369"/>
      <c r="H10" s="23">
        <v>0</v>
      </c>
      <c r="I10" s="28"/>
      <c r="J10" s="39">
        <f>SUM(J11:J13)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ref="J12:J13" si="1">H12*I12</f>
        <v>0</v>
      </c>
    </row>
    <row r="13" spans="1:10">
      <c r="A13" s="11"/>
      <c r="B13" s="16"/>
      <c r="C13" s="17"/>
      <c r="D13" s="17"/>
      <c r="E13" s="17"/>
      <c r="F13" s="16"/>
      <c r="G13" s="16"/>
      <c r="H13" s="23"/>
      <c r="I13" s="28"/>
      <c r="J13" s="28">
        <f t="shared" si="1"/>
        <v>0</v>
      </c>
    </row>
    <row r="14" spans="1:10" ht="24.95" customHeight="1">
      <c r="A14" s="45" t="s">
        <v>29</v>
      </c>
      <c r="B14" s="10"/>
      <c r="C14" s="9" t="s">
        <v>30</v>
      </c>
      <c r="D14" s="10"/>
      <c r="E14" s="10"/>
      <c r="F14" s="369"/>
      <c r="G14" s="369"/>
      <c r="H14" s="23">
        <v>0</v>
      </c>
      <c r="I14" s="28"/>
      <c r="J14" s="39">
        <f>SUM(J15:J17)</f>
        <v>0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ref="J16:J60" si="2">H16*I16</f>
        <v>0</v>
      </c>
    </row>
    <row r="17" spans="1:10" s="2" customFormat="1">
      <c r="A17" s="11"/>
      <c r="B17" s="12"/>
      <c r="C17" s="13"/>
      <c r="D17" s="14"/>
      <c r="E17" s="14"/>
      <c r="F17" s="15"/>
      <c r="G17" s="15"/>
      <c r="H17" s="24"/>
      <c r="I17" s="28"/>
      <c r="J17" s="28">
        <f t="shared" si="2"/>
        <v>0</v>
      </c>
    </row>
    <row r="18" spans="1:10" ht="24.95" customHeight="1">
      <c r="A18" s="45" t="s">
        <v>34</v>
      </c>
      <c r="B18" s="10"/>
      <c r="C18" s="18" t="s">
        <v>35</v>
      </c>
      <c r="D18" s="10"/>
      <c r="E18" s="10"/>
      <c r="F18" s="369"/>
      <c r="G18" s="369"/>
      <c r="H18" s="23">
        <v>0</v>
      </c>
      <c r="I18" s="28"/>
      <c r="J18" s="39">
        <f>SUM(J19:J21)</f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>
      <c r="A21" s="11"/>
      <c r="B21" s="16"/>
      <c r="C21" s="17"/>
      <c r="D21" s="17"/>
      <c r="E21" s="17"/>
      <c r="F21" s="16"/>
      <c r="G21" s="16"/>
      <c r="H21" s="23"/>
      <c r="I21" s="28"/>
      <c r="J21" s="28">
        <f t="shared" si="2"/>
        <v>0</v>
      </c>
    </row>
    <row r="22" spans="1:10" ht="24.95" customHeight="1">
      <c r="A22" s="45" t="s">
        <v>39</v>
      </c>
      <c r="B22" s="10"/>
      <c r="C22" s="9" t="s">
        <v>481</v>
      </c>
      <c r="D22" s="10"/>
      <c r="E22" s="10"/>
      <c r="F22" s="369"/>
      <c r="G22" s="369"/>
      <c r="H22" s="23">
        <v>0</v>
      </c>
      <c r="I22" s="28"/>
      <c r="J22" s="39">
        <f>SUM(J23:J25)</f>
        <v>383.25</v>
      </c>
    </row>
    <row r="23" spans="1:10" ht="22.5">
      <c r="A23" s="11"/>
      <c r="B23" s="16"/>
      <c r="C23" s="17" t="s">
        <v>834</v>
      </c>
      <c r="D23" s="17" t="s">
        <v>89</v>
      </c>
      <c r="E23" s="17" t="s">
        <v>835</v>
      </c>
      <c r="F23" s="16">
        <v>1</v>
      </c>
      <c r="G23" s="16" t="s">
        <v>836</v>
      </c>
      <c r="H23" s="23">
        <v>35</v>
      </c>
      <c r="I23" s="28">
        <v>10.95</v>
      </c>
      <c r="J23" s="28">
        <f t="shared" si="2"/>
        <v>383.25</v>
      </c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/>
    </row>
    <row r="25" spans="1:10">
      <c r="A25" s="11"/>
      <c r="B25" s="16"/>
      <c r="C25" s="17"/>
      <c r="D25" s="17"/>
      <c r="E25" s="17"/>
      <c r="F25" s="16"/>
      <c r="G25" s="16"/>
      <c r="H25" s="23"/>
      <c r="I25" s="28"/>
      <c r="J25" s="28">
        <f t="shared" si="2"/>
        <v>0</v>
      </c>
    </row>
    <row r="26" spans="1:10" ht="24.95" customHeight="1">
      <c r="A26" s="45" t="s">
        <v>41</v>
      </c>
      <c r="B26" s="10"/>
      <c r="C26" s="9" t="s">
        <v>42</v>
      </c>
      <c r="D26" s="10"/>
      <c r="E26" s="10"/>
      <c r="F26" s="369"/>
      <c r="G26" s="369"/>
      <c r="H26" s="23">
        <v>0</v>
      </c>
      <c r="I26" s="28"/>
      <c r="J26" s="39">
        <f>SUM(J27:J29)</f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>
        <f t="shared" si="2"/>
        <v>0</v>
      </c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/>
    </row>
    <row r="29" spans="1:10">
      <c r="A29" s="11"/>
      <c r="B29" s="16"/>
      <c r="C29" s="17"/>
      <c r="D29" s="17"/>
      <c r="E29" s="17"/>
      <c r="F29" s="16"/>
      <c r="G29" s="16"/>
      <c r="H29" s="23"/>
      <c r="I29" s="28"/>
      <c r="J29" s="28">
        <f t="shared" si="2"/>
        <v>0</v>
      </c>
    </row>
    <row r="30" spans="1:10" ht="24.95" customHeight="1">
      <c r="A30" s="45" t="s">
        <v>43</v>
      </c>
      <c r="B30" s="10"/>
      <c r="C30" s="9" t="s">
        <v>44</v>
      </c>
      <c r="D30" s="10"/>
      <c r="E30" s="10"/>
      <c r="F30" s="369"/>
      <c r="G30" s="369"/>
      <c r="H30" s="23">
        <v>0</v>
      </c>
      <c r="I30" s="28"/>
      <c r="J30" s="39">
        <f>SUM(J31:J33)</f>
        <v>478.14000000000004</v>
      </c>
    </row>
    <row r="31" spans="1:10" s="2" customFormat="1" ht="22.5">
      <c r="A31" s="11"/>
      <c r="B31" s="12"/>
      <c r="C31" s="58" t="s">
        <v>837</v>
      </c>
      <c r="D31" s="58" t="s">
        <v>413</v>
      </c>
      <c r="E31" s="426" t="s">
        <v>17</v>
      </c>
      <c r="F31" s="421">
        <v>1</v>
      </c>
      <c r="G31" s="15" t="s">
        <v>371</v>
      </c>
      <c r="H31" s="423">
        <v>30</v>
      </c>
      <c r="I31" s="416">
        <v>9.0500000000000007</v>
      </c>
      <c r="J31" s="28">
        <f t="shared" si="2"/>
        <v>271.5</v>
      </c>
    </row>
    <row r="32" spans="1:10" s="2" customFormat="1" ht="22.5">
      <c r="A32" s="11"/>
      <c r="B32" s="12"/>
      <c r="C32" s="13" t="s">
        <v>838</v>
      </c>
      <c r="D32" s="14" t="s">
        <v>413</v>
      </c>
      <c r="E32" s="15" t="s">
        <v>839</v>
      </c>
      <c r="F32" s="15" t="s">
        <v>18</v>
      </c>
      <c r="G32" s="15" t="s">
        <v>371</v>
      </c>
      <c r="H32" s="24">
        <v>14</v>
      </c>
      <c r="I32" s="28">
        <v>8.57</v>
      </c>
      <c r="J32" s="28">
        <f t="shared" si="2"/>
        <v>119.98</v>
      </c>
    </row>
    <row r="33" spans="1:10" s="2" customFormat="1">
      <c r="A33" s="11"/>
      <c r="B33" s="12"/>
      <c r="C33" s="431" t="s">
        <v>840</v>
      </c>
      <c r="D33" s="14" t="s">
        <v>841</v>
      </c>
      <c r="E33" s="15" t="s">
        <v>17</v>
      </c>
      <c r="F33" s="15" t="s">
        <v>18</v>
      </c>
      <c r="G33" s="15" t="s">
        <v>371</v>
      </c>
      <c r="H33" s="24">
        <v>7</v>
      </c>
      <c r="I33" s="28">
        <v>12.38</v>
      </c>
      <c r="J33" s="28">
        <f t="shared" si="2"/>
        <v>86.660000000000011</v>
      </c>
    </row>
    <row r="34" spans="1:10" ht="24.95" customHeight="1">
      <c r="A34" s="45" t="s">
        <v>49</v>
      </c>
      <c r="B34" s="10"/>
      <c r="C34" s="9" t="s">
        <v>50</v>
      </c>
      <c r="D34" s="10"/>
      <c r="E34" s="10"/>
      <c r="F34" s="369"/>
      <c r="G34" s="369"/>
      <c r="H34" s="23">
        <v>0</v>
      </c>
      <c r="I34" s="28"/>
      <c r="J34" s="39">
        <f>SUM(J35:J37)</f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>
      <c r="A37" s="11"/>
      <c r="B37" s="16"/>
      <c r="C37" s="17"/>
      <c r="D37" s="17"/>
      <c r="E37" s="17"/>
      <c r="F37" s="16"/>
      <c r="G37" s="16"/>
      <c r="H37" s="23"/>
      <c r="I37" s="28"/>
      <c r="J37" s="28">
        <f t="shared" si="2"/>
        <v>0</v>
      </c>
    </row>
    <row r="38" spans="1:10" ht="24.95" customHeight="1">
      <c r="A38" s="45" t="s">
        <v>51</v>
      </c>
      <c r="B38" s="10"/>
      <c r="C38" s="9" t="s">
        <v>52</v>
      </c>
      <c r="D38" s="10"/>
      <c r="E38" s="10"/>
      <c r="F38" s="369"/>
      <c r="G38" s="369"/>
      <c r="H38" s="23">
        <v>0</v>
      </c>
      <c r="I38" s="28"/>
      <c r="J38" s="39">
        <f>SUM(J39:J40)</f>
        <v>271.5</v>
      </c>
    </row>
    <row r="39" spans="1:10" s="2" customFormat="1" ht="33.75">
      <c r="A39" s="11"/>
      <c r="B39" s="12"/>
      <c r="C39" s="58" t="s">
        <v>842</v>
      </c>
      <c r="D39" s="58" t="s">
        <v>383</v>
      </c>
      <c r="E39" s="429" t="s">
        <v>17</v>
      </c>
      <c r="F39" s="426">
        <v>1</v>
      </c>
      <c r="G39" s="15" t="s">
        <v>371</v>
      </c>
      <c r="H39" s="423">
        <v>30</v>
      </c>
      <c r="I39" s="428">
        <v>9.0500000000000007</v>
      </c>
      <c r="J39" s="28">
        <f t="shared" si="2"/>
        <v>271.5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369"/>
      <c r="G41" s="369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369"/>
      <c r="G45" s="369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369"/>
      <c r="G49" s="369"/>
      <c r="H49" s="23">
        <v>0</v>
      </c>
      <c r="I49" s="28"/>
      <c r="J49" s="39">
        <f>SUM(J50:J52)</f>
        <v>357</v>
      </c>
    </row>
    <row r="50" spans="1:10" s="2" customFormat="1" ht="22.5">
      <c r="A50" s="11"/>
      <c r="B50" s="12"/>
      <c r="C50" s="46" t="s">
        <v>843</v>
      </c>
      <c r="D50" s="47" t="s">
        <v>124</v>
      </c>
      <c r="E50" s="47" t="s">
        <v>171</v>
      </c>
      <c r="F50" s="506">
        <v>1</v>
      </c>
      <c r="G50" s="506" t="s">
        <v>827</v>
      </c>
      <c r="H50" s="100">
        <v>15</v>
      </c>
      <c r="I50" s="48">
        <v>11.9</v>
      </c>
      <c r="J50" s="28">
        <f t="shared" si="2"/>
        <v>178.5</v>
      </c>
    </row>
    <row r="51" spans="1:10" s="2" customFormat="1" ht="33.75">
      <c r="A51" s="11"/>
      <c r="B51" s="12"/>
      <c r="C51" s="13" t="s">
        <v>844</v>
      </c>
      <c r="D51" s="14" t="s">
        <v>61</v>
      </c>
      <c r="E51" s="14" t="s">
        <v>845</v>
      </c>
      <c r="F51" s="15" t="s">
        <v>18</v>
      </c>
      <c r="G51" s="15" t="s">
        <v>19</v>
      </c>
      <c r="H51" s="24">
        <v>15</v>
      </c>
      <c r="I51" s="28">
        <v>11.9</v>
      </c>
      <c r="J51" s="28">
        <f t="shared" si="2"/>
        <v>178.5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369"/>
      <c r="G53" s="369"/>
      <c r="H53" s="23">
        <v>0</v>
      </c>
      <c r="I53" s="28"/>
      <c r="J53" s="39">
        <f>SUM(J54:J56)</f>
        <v>192.74</v>
      </c>
    </row>
    <row r="54" spans="1:10" s="2" customFormat="1">
      <c r="A54" s="11"/>
      <c r="B54" s="12"/>
      <c r="C54" s="46" t="s">
        <v>846</v>
      </c>
      <c r="D54" s="47" t="s">
        <v>392</v>
      </c>
      <c r="E54" s="47" t="s">
        <v>17</v>
      </c>
      <c r="F54" s="506">
        <v>1</v>
      </c>
      <c r="G54" s="506" t="s">
        <v>393</v>
      </c>
      <c r="H54" s="100">
        <v>23</v>
      </c>
      <c r="I54" s="48">
        <v>8.3800000000000008</v>
      </c>
      <c r="J54" s="28">
        <f t="shared" si="2"/>
        <v>192.74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70</v>
      </c>
      <c r="D57" s="10"/>
      <c r="E57" s="10"/>
      <c r="F57" s="369"/>
      <c r="G57" s="369"/>
      <c r="H57" s="23">
        <v>0</v>
      </c>
      <c r="I57" s="28"/>
      <c r="J57" s="39">
        <f>SUM(J58:J60)</f>
        <v>0</v>
      </c>
    </row>
    <row r="58" spans="1:10">
      <c r="A58" s="11"/>
      <c r="B58" s="16"/>
      <c r="C58" s="17"/>
      <c r="D58" s="17"/>
      <c r="E58" s="17"/>
      <c r="F58" s="16"/>
      <c r="G58" s="16"/>
      <c r="H58" s="23"/>
      <c r="I58" s="28"/>
      <c r="J58" s="28">
        <f t="shared" si="2"/>
        <v>0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369"/>
      <c r="G61" s="369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369"/>
      <c r="G65" s="369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369"/>
      <c r="G69" s="369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369"/>
      <c r="G70" s="369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369"/>
      <c r="G71" s="369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369"/>
      <c r="G73" s="369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369"/>
      <c r="G77" s="369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369"/>
      <c r="G78" s="369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369"/>
      <c r="G79" s="369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369"/>
      <c r="G81" s="369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369"/>
      <c r="G85" s="369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369"/>
      <c r="G89" s="369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259"/>
      <c r="G94" s="259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369"/>
      <c r="G95" s="369"/>
      <c r="H95" s="23">
        <v>0</v>
      </c>
      <c r="I95" s="28"/>
      <c r="J95" s="39">
        <f>SUM(J96:J97)</f>
        <v>556.85</v>
      </c>
    </row>
    <row r="96" spans="1:10" s="2" customFormat="1">
      <c r="A96" s="11"/>
      <c r="B96" s="12"/>
      <c r="F96" s="157"/>
      <c r="G96" s="157"/>
      <c r="H96" s="157"/>
      <c r="J96" s="28">
        <f>H427*I427</f>
        <v>556.85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369"/>
      <c r="G99" s="369"/>
      <c r="H99" s="23">
        <v>0</v>
      </c>
      <c r="I99" s="28"/>
      <c r="J99" s="39">
        <f>SUM(J100:J102)</f>
        <v>352.95000000000005</v>
      </c>
    </row>
    <row r="100" spans="1:10" s="2" customFormat="1" ht="33.75">
      <c r="A100" s="11"/>
      <c r="B100" s="12"/>
      <c r="C100" s="13" t="s">
        <v>847</v>
      </c>
      <c r="D100" s="14" t="s">
        <v>848</v>
      </c>
      <c r="E100" s="14" t="s">
        <v>17</v>
      </c>
      <c r="F100" s="15" t="s">
        <v>100</v>
      </c>
      <c r="G100" s="421" t="s">
        <v>849</v>
      </c>
      <c r="H100" s="24">
        <v>39</v>
      </c>
      <c r="I100" s="28">
        <v>9.0500000000000007</v>
      </c>
      <c r="J100" s="28">
        <f t="shared" si="3"/>
        <v>352.95000000000005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369"/>
      <c r="G103" s="369"/>
      <c r="H103" s="23">
        <v>0</v>
      </c>
      <c r="I103" s="28"/>
      <c r="J103" s="39">
        <f>SUM(J104:J106)</f>
        <v>297.18</v>
      </c>
    </row>
    <row r="104" spans="1:10" s="2" customFormat="1" ht="22.5">
      <c r="A104" s="11"/>
      <c r="B104" s="12"/>
      <c r="C104" s="13" t="s">
        <v>850</v>
      </c>
      <c r="D104" s="14" t="s">
        <v>851</v>
      </c>
      <c r="E104" s="14" t="s">
        <v>103</v>
      </c>
      <c r="F104" s="15" t="s">
        <v>100</v>
      </c>
      <c r="G104" s="421" t="s">
        <v>849</v>
      </c>
      <c r="H104" s="24">
        <v>39</v>
      </c>
      <c r="I104" s="28">
        <v>7.62</v>
      </c>
      <c r="J104" s="28">
        <f t="shared" si="3"/>
        <v>297.18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369"/>
      <c r="G107" s="369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369"/>
      <c r="G111" s="369"/>
      <c r="H111" s="23">
        <v>0</v>
      </c>
      <c r="I111" s="28"/>
      <c r="J111" s="39">
        <f>SUM(J112:J114)</f>
        <v>0</v>
      </c>
    </row>
    <row r="112" spans="1:10" s="2" customFormat="1">
      <c r="A112" s="11"/>
      <c r="B112" s="12"/>
      <c r="C112" s="13"/>
      <c r="D112" s="14"/>
      <c r="E112" s="14"/>
      <c r="F112" s="15"/>
      <c r="G112" s="15"/>
      <c r="H112" s="24"/>
      <c r="I112" s="28"/>
      <c r="J112" s="28">
        <f t="shared" si="3"/>
        <v>0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369"/>
      <c r="G115" s="369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369"/>
      <c r="G119" s="369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369"/>
      <c r="G123" s="369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369"/>
      <c r="G127" s="369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369"/>
      <c r="G131" s="369"/>
      <c r="H131" s="23">
        <v>0</v>
      </c>
      <c r="I131" s="28"/>
      <c r="J131" s="39">
        <f>SUM(J132:J134)</f>
        <v>352.95000000000005</v>
      </c>
    </row>
    <row r="132" spans="1:10" s="434" customFormat="1" ht="22.5">
      <c r="A132" s="432"/>
      <c r="B132" s="433"/>
      <c r="C132" s="58" t="s">
        <v>852</v>
      </c>
      <c r="D132" s="58" t="s">
        <v>413</v>
      </c>
      <c r="E132" s="58" t="s">
        <v>17</v>
      </c>
      <c r="F132" s="426">
        <v>2</v>
      </c>
      <c r="G132" s="421" t="s">
        <v>849</v>
      </c>
      <c r="H132" s="423">
        <v>39</v>
      </c>
      <c r="I132" s="416">
        <v>9.0500000000000007</v>
      </c>
      <c r="J132" s="295">
        <f t="shared" si="4"/>
        <v>352.95000000000005</v>
      </c>
    </row>
    <row r="133" spans="1:10" s="2" customFormat="1">
      <c r="A133" s="11"/>
      <c r="B133" s="12"/>
      <c r="C133" s="13"/>
      <c r="D133" s="14"/>
      <c r="E133" s="14"/>
      <c r="F133" s="15"/>
      <c r="G133" s="15"/>
      <c r="H133" s="24"/>
      <c r="I133" s="28"/>
      <c r="J133" s="28">
        <f t="shared" si="4"/>
        <v>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369"/>
      <c r="G135" s="369"/>
      <c r="H135" s="23">
        <v>0</v>
      </c>
      <c r="I135" s="28"/>
      <c r="J135" s="39">
        <f>SUM(J136:J138)</f>
        <v>0</v>
      </c>
    </row>
    <row r="136" spans="1:10">
      <c r="A136" s="11"/>
      <c r="B136" s="16"/>
      <c r="C136" s="17"/>
      <c r="D136" s="17"/>
      <c r="E136" s="17"/>
      <c r="F136" s="16"/>
      <c r="G136" s="16"/>
      <c r="H136" s="23"/>
      <c r="I136" s="28"/>
      <c r="J136" s="28">
        <f t="shared" si="4"/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369"/>
      <c r="G139" s="369"/>
      <c r="H139" s="23">
        <v>0</v>
      </c>
      <c r="I139" s="28"/>
      <c r="J139" s="39">
        <f>SUM(J140:J142)</f>
        <v>352.95000000000005</v>
      </c>
    </row>
    <row r="140" spans="1:10" s="2" customFormat="1" ht="33.75">
      <c r="A140" s="11"/>
      <c r="B140" s="12"/>
      <c r="C140" s="58" t="s">
        <v>853</v>
      </c>
      <c r="D140" s="58" t="s">
        <v>854</v>
      </c>
      <c r="E140" s="58" t="s">
        <v>17</v>
      </c>
      <c r="F140" s="426">
        <v>2</v>
      </c>
      <c r="G140" s="421" t="s">
        <v>855</v>
      </c>
      <c r="H140" s="423">
        <v>39</v>
      </c>
      <c r="I140" s="416">
        <v>9.0500000000000007</v>
      </c>
      <c r="J140" s="295">
        <f t="shared" si="4"/>
        <v>352.95000000000005</v>
      </c>
    </row>
    <row r="141" spans="1:10" s="2" customFormat="1">
      <c r="A141" s="11"/>
      <c r="B141" s="12"/>
      <c r="C141" s="13"/>
      <c r="D141" s="14"/>
      <c r="E141" s="14"/>
      <c r="F141" s="15"/>
      <c r="G141" s="15"/>
      <c r="H141" s="24"/>
      <c r="I141" s="28"/>
      <c r="J141" s="28">
        <f t="shared" si="4"/>
        <v>0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369"/>
      <c r="G143" s="369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369"/>
      <c r="G147" s="369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369"/>
      <c r="G148" s="369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369"/>
      <c r="G149" s="369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369"/>
      <c r="G151" s="369"/>
      <c r="H151" s="23">
        <v>0</v>
      </c>
      <c r="I151" s="28"/>
      <c r="J151" s="39">
        <f>SUM(J152:J154)</f>
        <v>464.1</v>
      </c>
    </row>
    <row r="152" spans="1:10" s="2" customFormat="1" ht="22.5">
      <c r="A152" s="11"/>
      <c r="B152" s="12"/>
      <c r="C152" s="436" t="s">
        <v>843</v>
      </c>
      <c r="D152" s="414"/>
      <c r="E152" s="436" t="s">
        <v>171</v>
      </c>
      <c r="F152" s="507" t="s">
        <v>856</v>
      </c>
      <c r="G152" s="426" t="s">
        <v>855</v>
      </c>
      <c r="H152" s="423">
        <v>22</v>
      </c>
      <c r="I152" s="416">
        <v>11.9</v>
      </c>
      <c r="J152" s="28">
        <f t="shared" ref="J152:J194" si="5">H152*I152</f>
        <v>261.8</v>
      </c>
    </row>
    <row r="153" spans="1:10" s="2" customFormat="1" ht="22.5">
      <c r="A153" s="11"/>
      <c r="B153" s="12"/>
      <c r="C153" s="435" t="s">
        <v>61</v>
      </c>
      <c r="D153" s="281"/>
      <c r="E153" s="97" t="s">
        <v>845</v>
      </c>
      <c r="F153" s="507" t="s">
        <v>856</v>
      </c>
      <c r="G153" s="426" t="s">
        <v>857</v>
      </c>
      <c r="H153" s="423">
        <v>17</v>
      </c>
      <c r="I153" s="416">
        <v>11.9</v>
      </c>
      <c r="J153" s="28">
        <f t="shared" si="5"/>
        <v>202.3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369"/>
      <c r="G155" s="369"/>
      <c r="H155" s="23">
        <v>0</v>
      </c>
      <c r="I155" s="28"/>
      <c r="J155" s="39">
        <f>SUM(J156:J158)</f>
        <v>0</v>
      </c>
    </row>
    <row r="156" spans="1:10" s="2" customFormat="1">
      <c r="A156" s="11"/>
      <c r="B156" s="12"/>
      <c r="C156" s="13"/>
      <c r="D156" s="14"/>
      <c r="E156" s="14"/>
      <c r="F156" s="15"/>
      <c r="G156" s="15"/>
      <c r="H156" s="24"/>
      <c r="I156" s="28"/>
      <c r="J156" s="28">
        <f t="shared" si="5"/>
        <v>0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858</v>
      </c>
      <c r="D159" s="10"/>
      <c r="E159" s="10"/>
      <c r="F159" s="369"/>
      <c r="G159" s="369"/>
      <c r="H159" s="23">
        <v>0</v>
      </c>
      <c r="I159" s="28"/>
      <c r="J159" s="39">
        <f>SUM(J160:J162)</f>
        <v>350.4</v>
      </c>
    </row>
    <row r="160" spans="1:10" ht="22.5">
      <c r="A160" s="11"/>
      <c r="B160" s="16"/>
      <c r="C160" s="17" t="s">
        <v>859</v>
      </c>
      <c r="D160" s="17" t="s">
        <v>860</v>
      </c>
      <c r="E160" s="17" t="s">
        <v>835</v>
      </c>
      <c r="F160" s="16">
        <v>2</v>
      </c>
      <c r="G160" s="16" t="s">
        <v>836</v>
      </c>
      <c r="H160" s="23">
        <v>32</v>
      </c>
      <c r="I160" s="28">
        <v>10.95</v>
      </c>
      <c r="J160" s="28">
        <f t="shared" si="5"/>
        <v>350.4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369"/>
      <c r="G163" s="369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369"/>
      <c r="G167" s="369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369"/>
      <c r="G171" s="369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369"/>
      <c r="G172" s="369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369"/>
      <c r="G173" s="369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369"/>
      <c r="G175" s="369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369"/>
      <c r="G179" s="369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369"/>
      <c r="G180" s="369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369"/>
      <c r="G181" s="369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369"/>
      <c r="G183" s="369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369"/>
      <c r="G187" s="369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369"/>
      <c r="G191" s="369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259"/>
      <c r="G196" s="259"/>
      <c r="H196" s="43"/>
      <c r="I196" s="44"/>
      <c r="J196" s="28"/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369"/>
      <c r="G197" s="369"/>
      <c r="H197" s="23">
        <v>0</v>
      </c>
      <c r="I197" s="28"/>
      <c r="J197" s="39">
        <f>SUM(J198:J200)</f>
        <v>0</v>
      </c>
    </row>
    <row r="198" spans="1:10" s="2" customFormat="1">
      <c r="A198" s="11"/>
      <c r="B198" s="12"/>
      <c r="C198" s="13"/>
      <c r="D198" s="14"/>
      <c r="E198" s="14"/>
      <c r="F198" s="15"/>
      <c r="G198" s="15"/>
      <c r="H198" s="24"/>
      <c r="I198" s="28"/>
      <c r="J198" s="28">
        <f t="shared" ref="J198:J237" si="6">H198*I198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369"/>
      <c r="G201" s="369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369"/>
      <c r="G205" s="369"/>
      <c r="H205" s="23">
        <v>0</v>
      </c>
      <c r="I205" s="28"/>
      <c r="J205" s="39">
        <f>SUM(J206:J208)</f>
        <v>330</v>
      </c>
    </row>
    <row r="206" spans="1:10" ht="22.5">
      <c r="A206" s="11"/>
      <c r="B206" s="16"/>
      <c r="C206" s="17" t="s">
        <v>410</v>
      </c>
      <c r="D206" s="17" t="s">
        <v>16</v>
      </c>
      <c r="E206" s="54" t="s">
        <v>835</v>
      </c>
      <c r="F206" s="502">
        <v>3</v>
      </c>
      <c r="G206" s="502" t="s">
        <v>19</v>
      </c>
      <c r="H206" s="100">
        <v>33</v>
      </c>
      <c r="I206" s="48">
        <v>10</v>
      </c>
      <c r="J206" s="28">
        <f t="shared" si="6"/>
        <v>330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369"/>
      <c r="G209" s="369"/>
      <c r="H209" s="23">
        <v>0</v>
      </c>
      <c r="I209" s="28"/>
      <c r="J209" s="39">
        <f>SUM(J210:J212)</f>
        <v>28.58</v>
      </c>
    </row>
    <row r="210" spans="1:10" ht="22.5">
      <c r="A210" s="11"/>
      <c r="B210" s="16"/>
      <c r="C210" s="17" t="s">
        <v>861</v>
      </c>
      <c r="D210" s="17" t="s">
        <v>862</v>
      </c>
      <c r="E210" s="54" t="s">
        <v>863</v>
      </c>
      <c r="F210" s="502">
        <v>3</v>
      </c>
      <c r="G210" s="502" t="s">
        <v>19</v>
      </c>
      <c r="H210" s="100">
        <v>2</v>
      </c>
      <c r="I210" s="48">
        <v>14.29</v>
      </c>
      <c r="J210" s="28">
        <f t="shared" si="6"/>
        <v>28.58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369"/>
      <c r="G213" s="369"/>
      <c r="H213" s="23">
        <v>0</v>
      </c>
      <c r="I213" s="28"/>
      <c r="J213" s="39">
        <f>SUM(J214:J216)</f>
        <v>437.12</v>
      </c>
    </row>
    <row r="214" spans="1:10" s="2" customFormat="1" ht="22.5">
      <c r="A214" s="11"/>
      <c r="B214" s="12"/>
      <c r="C214" s="13" t="s">
        <v>864</v>
      </c>
      <c r="D214" s="14" t="s">
        <v>865</v>
      </c>
      <c r="E214" s="54" t="s">
        <v>835</v>
      </c>
      <c r="F214" s="502">
        <v>3</v>
      </c>
      <c r="G214" s="502" t="s">
        <v>19</v>
      </c>
      <c r="H214" s="100">
        <v>33</v>
      </c>
      <c r="I214" s="48">
        <v>12.38</v>
      </c>
      <c r="J214" s="28">
        <f t="shared" si="6"/>
        <v>408.54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45">
        <v>6</v>
      </c>
      <c r="B216" s="10"/>
      <c r="C216" s="9" t="s">
        <v>866</v>
      </c>
      <c r="D216" s="10"/>
      <c r="E216" s="10"/>
      <c r="F216" s="369"/>
      <c r="G216" s="369"/>
      <c r="H216" s="23">
        <v>0</v>
      </c>
      <c r="I216" s="28"/>
      <c r="J216" s="39">
        <f>SUM(J217:J219)</f>
        <v>28.58</v>
      </c>
    </row>
    <row r="217" spans="1:10" s="2" customFormat="1" ht="18.75" customHeight="1">
      <c r="A217" s="45"/>
      <c r="B217" s="10"/>
      <c r="C217" s="110" t="s">
        <v>867</v>
      </c>
      <c r="D217" s="111" t="s">
        <v>766</v>
      </c>
      <c r="E217" s="54" t="s">
        <v>863</v>
      </c>
      <c r="F217" s="502">
        <v>3</v>
      </c>
      <c r="G217" s="502" t="s">
        <v>19</v>
      </c>
      <c r="H217" s="100">
        <v>2</v>
      </c>
      <c r="I217" s="48">
        <v>14.29</v>
      </c>
      <c r="J217" s="28">
        <f t="shared" si="6"/>
        <v>28.58</v>
      </c>
    </row>
    <row r="218" spans="1:10" ht="24.95" customHeight="1">
      <c r="A218" s="45">
        <v>7</v>
      </c>
      <c r="B218" s="10"/>
      <c r="C218" s="9" t="s">
        <v>35</v>
      </c>
      <c r="D218" s="10"/>
      <c r="E218" s="10"/>
      <c r="F218" s="369"/>
      <c r="G218" s="369"/>
      <c r="H218" s="23">
        <v>0</v>
      </c>
      <c r="I218" s="28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>
      <c r="A221" s="11"/>
      <c r="B221" s="16"/>
      <c r="C221" s="17"/>
      <c r="D221" s="17"/>
      <c r="E221" s="17"/>
      <c r="F221" s="16"/>
      <c r="G221" s="16"/>
      <c r="H221" s="23"/>
      <c r="I221" s="28"/>
      <c r="J221" s="28">
        <f t="shared" si="6"/>
        <v>0</v>
      </c>
    </row>
    <row r="222" spans="1:10" ht="24.95" customHeight="1">
      <c r="A222" s="45" t="s">
        <v>43</v>
      </c>
      <c r="B222" s="10"/>
      <c r="C222" s="9" t="s">
        <v>868</v>
      </c>
      <c r="D222" s="10"/>
      <c r="E222" s="10"/>
      <c r="F222" s="369"/>
      <c r="G222" s="369"/>
      <c r="H222" s="23">
        <v>0</v>
      </c>
      <c r="I222" s="28"/>
      <c r="J222" s="39">
        <f>SUM(J223:J225)</f>
        <v>339.45</v>
      </c>
    </row>
    <row r="223" spans="1:10" ht="22.5">
      <c r="A223" s="11"/>
      <c r="B223" s="16"/>
      <c r="C223" s="409" t="s">
        <v>869</v>
      </c>
      <c r="D223" s="410" t="s">
        <v>860</v>
      </c>
      <c r="E223" s="54" t="s">
        <v>835</v>
      </c>
      <c r="F223" s="502">
        <v>3</v>
      </c>
      <c r="G223" s="502" t="s">
        <v>836</v>
      </c>
      <c r="H223" s="100">
        <v>31</v>
      </c>
      <c r="I223" s="48">
        <v>10.95</v>
      </c>
      <c r="J223" s="28">
        <f t="shared" si="6"/>
        <v>339.45</v>
      </c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/>
    </row>
    <row r="225" spans="1:10">
      <c r="A225" s="11"/>
      <c r="B225" s="16"/>
      <c r="C225" s="17"/>
      <c r="D225" s="17"/>
      <c r="E225" s="17"/>
      <c r="F225" s="16"/>
      <c r="G225" s="16"/>
      <c r="H225" s="23"/>
      <c r="I225" s="28"/>
      <c r="J225" s="28">
        <f t="shared" si="6"/>
        <v>0</v>
      </c>
    </row>
    <row r="226" spans="1:10" ht="24.95" customHeight="1">
      <c r="A226" s="45" t="s">
        <v>49</v>
      </c>
      <c r="B226" s="10"/>
      <c r="C226" s="9" t="s">
        <v>112</v>
      </c>
      <c r="D226" s="10"/>
      <c r="E226" s="10"/>
      <c r="F226" s="369"/>
      <c r="G226" s="369"/>
      <c r="H226" s="23">
        <v>0</v>
      </c>
      <c r="I226" s="28"/>
      <c r="J226" s="39">
        <f>SUM(J227:J229)</f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>
        <f t="shared" si="6"/>
        <v>0</v>
      </c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/>
    </row>
    <row r="229" spans="1:10">
      <c r="A229" s="11"/>
      <c r="B229" s="16"/>
      <c r="C229" s="17"/>
      <c r="D229" s="17"/>
      <c r="E229" s="17"/>
      <c r="F229" s="16"/>
      <c r="G229" s="16"/>
      <c r="H229" s="23"/>
      <c r="I229" s="28"/>
      <c r="J229" s="28">
        <f t="shared" si="6"/>
        <v>0</v>
      </c>
    </row>
    <row r="230" spans="1:10" ht="24.95" customHeight="1">
      <c r="A230" s="45" t="s">
        <v>51</v>
      </c>
      <c r="B230" s="10"/>
      <c r="C230" s="9" t="s">
        <v>136</v>
      </c>
      <c r="D230" s="10"/>
      <c r="E230" s="10"/>
      <c r="F230" s="369"/>
      <c r="G230" s="369"/>
      <c r="H230" s="23">
        <v>0</v>
      </c>
      <c r="I230" s="28"/>
      <c r="J230" s="39">
        <f>SUM(J231:J233)</f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>
        <f t="shared" si="6"/>
        <v>0</v>
      </c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/>
    </row>
    <row r="233" spans="1:10">
      <c r="A233" s="11"/>
      <c r="B233" s="16"/>
      <c r="C233" s="17"/>
      <c r="D233" s="17"/>
      <c r="E233" s="17"/>
      <c r="F233" s="16"/>
      <c r="G233" s="16"/>
      <c r="H233" s="23"/>
      <c r="I233" s="28"/>
      <c r="J233" s="28">
        <f t="shared" si="6"/>
        <v>0</v>
      </c>
    </row>
    <row r="234" spans="1:10" ht="24.95" customHeight="1">
      <c r="A234" s="45" t="s">
        <v>55</v>
      </c>
      <c r="B234" s="10"/>
      <c r="C234" s="9" t="s">
        <v>42</v>
      </c>
      <c r="D234" s="10"/>
      <c r="E234" s="10"/>
      <c r="F234" s="369"/>
      <c r="G234" s="369"/>
      <c r="H234" s="23">
        <v>0</v>
      </c>
      <c r="I234" s="28"/>
      <c r="J234" s="39">
        <f>SUM(J235:J237)</f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>
        <f t="shared" si="6"/>
        <v>0</v>
      </c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/>
    </row>
    <row r="237" spans="1:10">
      <c r="A237" s="11"/>
      <c r="B237" s="16"/>
      <c r="C237" s="17"/>
      <c r="D237" s="17"/>
      <c r="E237" s="17"/>
      <c r="F237" s="16"/>
      <c r="G237" s="16"/>
      <c r="H237" s="23"/>
      <c r="I237" s="28"/>
      <c r="J237" s="28">
        <f t="shared" si="6"/>
        <v>0</v>
      </c>
    </row>
    <row r="238" spans="1:10" ht="24.95" customHeight="1">
      <c r="A238" s="45" t="s">
        <v>57</v>
      </c>
      <c r="B238" s="10"/>
      <c r="C238" s="9" t="s">
        <v>44</v>
      </c>
      <c r="D238" s="10"/>
      <c r="E238" s="10"/>
      <c r="F238" s="369"/>
      <c r="G238" s="369"/>
      <c r="H238" s="23">
        <v>0</v>
      </c>
      <c r="I238" s="28"/>
      <c r="J238" s="39">
        <f>SUM(J239:J241)</f>
        <v>330</v>
      </c>
    </row>
    <row r="239" spans="1:10" s="2" customFormat="1" ht="22.5">
      <c r="A239" s="11"/>
      <c r="B239" s="12"/>
      <c r="C239" s="13" t="s">
        <v>870</v>
      </c>
      <c r="D239" s="14" t="s">
        <v>692</v>
      </c>
      <c r="E239" s="54" t="s">
        <v>835</v>
      </c>
      <c r="F239" s="502">
        <v>3</v>
      </c>
      <c r="G239" s="502" t="s">
        <v>19</v>
      </c>
      <c r="H239" s="100">
        <v>33</v>
      </c>
      <c r="I239" s="48">
        <v>10</v>
      </c>
      <c r="J239" s="28">
        <f t="shared" ref="J239:J293" si="7">H239*I239</f>
        <v>330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s="2" customFormat="1">
      <c r="A241" s="11"/>
      <c r="B241" s="12"/>
      <c r="C241" s="13"/>
      <c r="D241" s="14"/>
      <c r="E241" s="14"/>
      <c r="F241" s="15"/>
      <c r="G241" s="15"/>
      <c r="H241" s="24"/>
      <c r="I241" s="28"/>
      <c r="J241" s="28">
        <f t="shared" si="7"/>
        <v>0</v>
      </c>
    </row>
    <row r="242" spans="1:10" ht="24.95" customHeight="1">
      <c r="A242" s="45" t="s">
        <v>59</v>
      </c>
      <c r="B242" s="10"/>
      <c r="C242" s="9" t="s">
        <v>50</v>
      </c>
      <c r="D242" s="10"/>
      <c r="E242" s="10"/>
      <c r="F242" s="369"/>
      <c r="G242" s="369"/>
      <c r="H242" s="23">
        <v>0</v>
      </c>
      <c r="I242" s="28"/>
      <c r="J242" s="39">
        <f>SUM(J243:J245)</f>
        <v>28.58</v>
      </c>
    </row>
    <row r="243" spans="1:10" ht="22.5">
      <c r="A243" s="11"/>
      <c r="B243" s="16"/>
      <c r="C243" s="17" t="s">
        <v>871</v>
      </c>
      <c r="D243" s="17" t="s">
        <v>692</v>
      </c>
      <c r="E243" s="54" t="s">
        <v>863</v>
      </c>
      <c r="F243" s="502">
        <v>3</v>
      </c>
      <c r="G243" s="502" t="s">
        <v>19</v>
      </c>
      <c r="H243" s="100">
        <v>2</v>
      </c>
      <c r="I243" s="48">
        <v>14.29</v>
      </c>
      <c r="J243" s="28">
        <f t="shared" si="7"/>
        <v>28.58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>
      <c r="A245" s="11"/>
      <c r="B245" s="16"/>
      <c r="C245" s="17"/>
      <c r="D245" s="17"/>
      <c r="E245" s="17"/>
      <c r="F245" s="16"/>
      <c r="G245" s="16"/>
      <c r="H245" s="23"/>
      <c r="I245" s="28"/>
      <c r="J245" s="28">
        <f t="shared" si="7"/>
        <v>0</v>
      </c>
    </row>
    <row r="246" spans="1:10" ht="24.95" customHeight="1">
      <c r="A246" s="45" t="s">
        <v>64</v>
      </c>
      <c r="B246" s="10"/>
      <c r="C246" s="9" t="s">
        <v>52</v>
      </c>
      <c r="D246" s="10"/>
      <c r="E246" s="10"/>
      <c r="F246" s="369"/>
      <c r="G246" s="369"/>
      <c r="H246" s="23">
        <v>0</v>
      </c>
      <c r="I246" s="28"/>
      <c r="J246" s="39">
        <f>SUM(J247:J249)</f>
        <v>345.84000000000003</v>
      </c>
    </row>
    <row r="247" spans="1:10" s="2" customFormat="1" ht="22.5">
      <c r="A247" s="11"/>
      <c r="B247" s="12"/>
      <c r="C247" s="13" t="s">
        <v>872</v>
      </c>
      <c r="D247" s="14" t="s">
        <v>717</v>
      </c>
      <c r="E247" s="54" t="s">
        <v>835</v>
      </c>
      <c r="F247" s="502">
        <v>3</v>
      </c>
      <c r="G247" s="502" t="s">
        <v>19</v>
      </c>
      <c r="H247" s="100">
        <v>33</v>
      </c>
      <c r="I247" s="48">
        <v>10.48</v>
      </c>
      <c r="J247" s="28">
        <f t="shared" si="7"/>
        <v>345.84000000000003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s="2" customFormat="1">
      <c r="A249" s="11"/>
      <c r="B249" s="12"/>
      <c r="C249" s="13"/>
      <c r="D249" s="14"/>
      <c r="E249" s="14"/>
      <c r="F249" s="15"/>
      <c r="G249" s="15"/>
      <c r="H249" s="24"/>
      <c r="I249" s="28"/>
      <c r="J249" s="28">
        <f t="shared" si="7"/>
        <v>0</v>
      </c>
    </row>
    <row r="250" spans="1:10" ht="24.95" customHeight="1">
      <c r="A250" s="45" t="s">
        <v>69</v>
      </c>
      <c r="B250" s="10"/>
      <c r="C250" s="9" t="s">
        <v>56</v>
      </c>
      <c r="D250" s="10"/>
      <c r="E250" s="10"/>
      <c r="F250" s="369"/>
      <c r="G250" s="369"/>
      <c r="H250" s="23">
        <v>0</v>
      </c>
      <c r="I250" s="28"/>
      <c r="J250" s="39">
        <f>SUM(J251:J253)</f>
        <v>28.58</v>
      </c>
    </row>
    <row r="251" spans="1:10" ht="18" customHeight="1">
      <c r="A251" s="45"/>
      <c r="B251" s="10"/>
      <c r="C251" s="499" t="s">
        <v>873</v>
      </c>
      <c r="D251" s="111" t="s">
        <v>874</v>
      </c>
      <c r="E251" s="54" t="s">
        <v>863</v>
      </c>
      <c r="F251" s="502">
        <v>3</v>
      </c>
      <c r="G251" s="502" t="s">
        <v>19</v>
      </c>
      <c r="H251" s="100">
        <v>2</v>
      </c>
      <c r="I251" s="48">
        <v>14.29</v>
      </c>
      <c r="J251" s="28">
        <f t="shared" si="7"/>
        <v>28.58</v>
      </c>
    </row>
    <row r="252" spans="1:10" ht="10.15" customHeight="1">
      <c r="A252" s="45"/>
      <c r="B252" s="10"/>
      <c r="C252" s="9"/>
      <c r="D252" s="10"/>
      <c r="E252" s="10"/>
      <c r="F252" s="369"/>
      <c r="G252" s="369"/>
      <c r="H252" s="23"/>
      <c r="I252" s="28"/>
      <c r="J252" s="39"/>
    </row>
    <row r="253" spans="1:10">
      <c r="A253" s="11"/>
      <c r="B253" s="16"/>
      <c r="C253" s="17"/>
      <c r="D253" s="17"/>
      <c r="E253" s="17"/>
      <c r="F253" s="16"/>
      <c r="G253" s="16"/>
      <c r="H253" s="23"/>
      <c r="I253" s="28"/>
      <c r="J253" s="28">
        <f t="shared" si="7"/>
        <v>0</v>
      </c>
    </row>
    <row r="254" spans="1:10" ht="24.95" customHeight="1">
      <c r="A254" s="45" t="s">
        <v>71</v>
      </c>
      <c r="B254" s="10"/>
      <c r="C254" s="9" t="s">
        <v>58</v>
      </c>
      <c r="D254" s="10"/>
      <c r="E254" s="10"/>
      <c r="F254" s="369"/>
      <c r="G254" s="369"/>
      <c r="H254" s="23">
        <v>0</v>
      </c>
      <c r="I254" s="28"/>
      <c r="J254" s="39">
        <f>SUM(J257)</f>
        <v>0</v>
      </c>
    </row>
    <row r="255" spans="1:10" ht="10.9" customHeight="1">
      <c r="A255" s="45"/>
      <c r="B255" s="10"/>
      <c r="C255" s="9"/>
      <c r="D255" s="10"/>
      <c r="E255" s="10"/>
      <c r="F255" s="369"/>
      <c r="G255" s="369"/>
      <c r="H255" s="23"/>
      <c r="I255" s="28"/>
      <c r="J255" s="39"/>
    </row>
    <row r="256" spans="1:10" ht="10.15" customHeight="1">
      <c r="A256" s="45"/>
      <c r="B256" s="10"/>
      <c r="C256" s="9"/>
      <c r="D256" s="10"/>
      <c r="E256" s="10"/>
      <c r="F256" s="369"/>
      <c r="G256" s="369"/>
      <c r="H256" s="23"/>
      <c r="I256" s="28"/>
      <c r="J256" s="39"/>
    </row>
    <row r="257" spans="1:10" s="2" customFormat="1">
      <c r="A257" s="11"/>
      <c r="B257" s="12"/>
      <c r="C257" s="13"/>
      <c r="D257" s="14"/>
      <c r="E257" s="14"/>
      <c r="F257" s="15"/>
      <c r="G257" s="15"/>
      <c r="H257" s="24"/>
      <c r="I257" s="28"/>
      <c r="J257" s="28">
        <f t="shared" si="7"/>
        <v>0</v>
      </c>
    </row>
    <row r="258" spans="1:10" ht="24.95" customHeight="1">
      <c r="A258" s="45" t="s">
        <v>73</v>
      </c>
      <c r="B258" s="10"/>
      <c r="C258" s="9" t="s">
        <v>60</v>
      </c>
      <c r="D258" s="10"/>
      <c r="E258" s="10"/>
      <c r="F258" s="369"/>
      <c r="G258" s="369"/>
      <c r="H258" s="23">
        <v>0</v>
      </c>
      <c r="I258" s="28"/>
      <c r="J258" s="39">
        <f>SUM(J259:J261)</f>
        <v>433.3</v>
      </c>
    </row>
    <row r="259" spans="1:10" ht="22.5">
      <c r="C259" s="21" t="s">
        <v>718</v>
      </c>
      <c r="E259" s="54" t="s">
        <v>845</v>
      </c>
      <c r="F259" s="502">
        <v>3</v>
      </c>
      <c r="G259" s="502" t="s">
        <v>19</v>
      </c>
      <c r="H259" s="100">
        <v>35</v>
      </c>
      <c r="I259" s="48">
        <v>12.38</v>
      </c>
      <c r="J259" s="28">
        <f>H259*I259</f>
        <v>433.3</v>
      </c>
    </row>
    <row r="260" spans="1:10" ht="10.15" customHeight="1">
      <c r="A260" s="45"/>
      <c r="B260" s="10"/>
      <c r="C260" s="9"/>
      <c r="D260" s="10"/>
      <c r="E260" s="10"/>
      <c r="F260" s="369"/>
      <c r="G260" s="369"/>
      <c r="H260" s="23"/>
      <c r="I260" s="28"/>
      <c r="J260" s="39"/>
    </row>
    <row r="261" spans="1:10" s="2" customFormat="1">
      <c r="A261" s="11"/>
      <c r="B261" s="12"/>
      <c r="C261" s="13"/>
      <c r="D261" s="14"/>
      <c r="E261" s="14"/>
      <c r="F261" s="15"/>
      <c r="G261" s="15"/>
      <c r="H261" s="24"/>
      <c r="I261" s="28"/>
      <c r="J261" s="28">
        <f t="shared" si="7"/>
        <v>0</v>
      </c>
    </row>
    <row r="262" spans="1:10" ht="24.95" customHeight="1">
      <c r="A262" s="45" t="s">
        <v>75</v>
      </c>
      <c r="B262" s="10"/>
      <c r="C262" s="9" t="s">
        <v>65</v>
      </c>
      <c r="D262" s="10"/>
      <c r="E262" s="10"/>
      <c r="F262" s="369"/>
      <c r="G262" s="369"/>
      <c r="H262" s="23">
        <v>0</v>
      </c>
      <c r="I262" s="28"/>
      <c r="J262" s="39">
        <f>SUM(J263:J265)</f>
        <v>270.01000000000005</v>
      </c>
    </row>
    <row r="263" spans="1:10" s="2" customFormat="1" ht="22.5">
      <c r="A263" s="11"/>
      <c r="B263" s="12"/>
      <c r="C263" s="46" t="s">
        <v>875</v>
      </c>
      <c r="D263" s="47" t="s">
        <v>876</v>
      </c>
      <c r="E263" s="47" t="s">
        <v>17</v>
      </c>
      <c r="F263" s="506">
        <v>3</v>
      </c>
      <c r="G263" s="506" t="s">
        <v>427</v>
      </c>
      <c r="H263" s="100">
        <v>31</v>
      </c>
      <c r="I263" s="48">
        <v>8.7100000000000009</v>
      </c>
      <c r="J263" s="28">
        <f>H263*I263</f>
        <v>270.01000000000005</v>
      </c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/>
    </row>
    <row r="265" spans="1:10" s="2" customFormat="1">
      <c r="A265" s="11"/>
      <c r="B265" s="12"/>
      <c r="C265" s="13"/>
      <c r="D265" s="14"/>
      <c r="E265" s="14"/>
      <c r="F265" s="15"/>
      <c r="G265" s="15"/>
      <c r="H265" s="24"/>
      <c r="I265" s="28"/>
      <c r="J265" s="28">
        <f t="shared" si="7"/>
        <v>0</v>
      </c>
    </row>
    <row r="266" spans="1:10" ht="24.95" customHeight="1">
      <c r="A266" s="45" t="s">
        <v>77</v>
      </c>
      <c r="B266" s="10"/>
      <c r="C266" s="9" t="s">
        <v>70</v>
      </c>
      <c r="D266" s="10"/>
      <c r="E266" s="10"/>
      <c r="F266" s="369"/>
      <c r="G266" s="369"/>
      <c r="H266" s="23">
        <v>0</v>
      </c>
      <c r="I266" s="28"/>
      <c r="J266" s="39">
        <f>SUM(J267:J269)</f>
        <v>0</v>
      </c>
    </row>
    <row r="267" spans="1:10">
      <c r="A267" s="11"/>
      <c r="B267" s="16"/>
      <c r="C267" s="17"/>
      <c r="D267" s="17"/>
      <c r="E267" s="17"/>
      <c r="F267" s="16"/>
      <c r="G267" s="16"/>
      <c r="H267" s="23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s="2" customFormat="1">
      <c r="A269" s="11"/>
      <c r="B269" s="12"/>
      <c r="C269" s="13"/>
      <c r="D269" s="14"/>
      <c r="E269" s="14"/>
      <c r="F269" s="15"/>
      <c r="G269" s="15"/>
      <c r="H269" s="24"/>
      <c r="I269" s="28"/>
      <c r="J269" s="28">
        <f t="shared" si="7"/>
        <v>0</v>
      </c>
    </row>
    <row r="270" spans="1:10" ht="24.95" customHeight="1">
      <c r="A270" s="45" t="s">
        <v>79</v>
      </c>
      <c r="B270" s="10"/>
      <c r="C270" s="9" t="s">
        <v>72</v>
      </c>
      <c r="D270" s="10"/>
      <c r="E270" s="10"/>
      <c r="F270" s="369"/>
      <c r="G270" s="369"/>
      <c r="H270" s="23">
        <v>0</v>
      </c>
      <c r="I270" s="28"/>
      <c r="J270" s="39">
        <f>SUM(J271:J273)</f>
        <v>0</v>
      </c>
    </row>
    <row r="271" spans="1:10" s="2" customFormat="1">
      <c r="A271" s="11"/>
      <c r="B271" s="16"/>
      <c r="C271" s="13"/>
      <c r="D271" s="14"/>
      <c r="E271" s="14"/>
      <c r="F271" s="15"/>
      <c r="G271" s="15"/>
      <c r="H271" s="24"/>
      <c r="I271" s="28"/>
      <c r="J271" s="28">
        <f t="shared" si="7"/>
        <v>0</v>
      </c>
    </row>
    <row r="272" spans="1:10">
      <c r="A272" s="11"/>
      <c r="B272" s="16"/>
      <c r="C272" s="17"/>
      <c r="D272" s="17"/>
      <c r="E272" s="17"/>
      <c r="F272" s="16"/>
      <c r="G272" s="16"/>
      <c r="H272" s="23"/>
      <c r="I272" s="28"/>
      <c r="J272" s="28">
        <f t="shared" si="7"/>
        <v>0</v>
      </c>
    </row>
    <row r="273" spans="1:10" s="2" customFormat="1">
      <c r="A273" s="11"/>
      <c r="B273" s="16"/>
      <c r="C273" s="14"/>
      <c r="D273" s="14"/>
      <c r="E273" s="14"/>
      <c r="F273" s="15"/>
      <c r="G273" s="15"/>
      <c r="H273" s="24"/>
      <c r="I273" s="28"/>
      <c r="J273" s="28">
        <f t="shared" si="7"/>
        <v>0</v>
      </c>
    </row>
    <row r="274" spans="1:10" ht="24.95" customHeight="1">
      <c r="A274" s="45" t="s">
        <v>81</v>
      </c>
      <c r="B274" s="10"/>
      <c r="C274" s="9" t="s">
        <v>74</v>
      </c>
      <c r="D274" s="10"/>
      <c r="E274" s="10"/>
      <c r="F274" s="369"/>
      <c r="G274" s="369"/>
      <c r="H274" s="23">
        <v>0</v>
      </c>
      <c r="I274" s="28"/>
      <c r="J274" s="39">
        <f>SUM(J275:J277)</f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s="2" customFormat="1">
      <c r="A277" s="11"/>
      <c r="B277" s="12"/>
      <c r="C277" s="13"/>
      <c r="D277" s="14"/>
      <c r="E277" s="14"/>
      <c r="F277" s="15"/>
      <c r="G277" s="15"/>
      <c r="H277" s="24"/>
      <c r="I277" s="28"/>
      <c r="J277" s="28">
        <f t="shared" si="7"/>
        <v>0</v>
      </c>
    </row>
    <row r="278" spans="1:10" ht="24.95" customHeight="1">
      <c r="A278" s="45" t="s">
        <v>83</v>
      </c>
      <c r="B278" s="10"/>
      <c r="C278" s="9" t="s">
        <v>76</v>
      </c>
      <c r="D278" s="10"/>
      <c r="E278" s="10"/>
      <c r="F278" s="369"/>
      <c r="G278" s="369"/>
      <c r="H278" s="23">
        <v>0</v>
      </c>
      <c r="I278" s="28"/>
      <c r="J278" s="39">
        <f>SUM(J281)</f>
        <v>0</v>
      </c>
    </row>
    <row r="279" spans="1:10" ht="10.9" customHeight="1">
      <c r="A279" s="9"/>
      <c r="B279" s="10"/>
      <c r="C279" s="10"/>
      <c r="D279" s="10"/>
      <c r="E279" s="10"/>
      <c r="F279" s="369"/>
      <c r="G279" s="369"/>
      <c r="H279" s="23"/>
      <c r="I279" s="28"/>
      <c r="J279" s="39"/>
    </row>
    <row r="280" spans="1:10" ht="11.45" customHeight="1">
      <c r="A280" s="9"/>
      <c r="B280" s="10"/>
      <c r="C280" s="10"/>
      <c r="D280" s="10"/>
      <c r="E280" s="10"/>
      <c r="F280" s="369"/>
      <c r="G280" s="369"/>
      <c r="H280" s="23"/>
      <c r="I280" s="28"/>
      <c r="J280" s="39"/>
    </row>
    <row r="281" spans="1:10">
      <c r="A281" s="11"/>
      <c r="B281" s="16"/>
      <c r="C281" s="17"/>
      <c r="D281" s="17"/>
      <c r="E281" s="17"/>
      <c r="F281" s="16"/>
      <c r="G281" s="16"/>
      <c r="H281" s="23"/>
      <c r="I281" s="28"/>
      <c r="J281" s="28">
        <f t="shared" si="7"/>
        <v>0</v>
      </c>
    </row>
    <row r="282" spans="1:10" ht="24.95" customHeight="1">
      <c r="A282" s="45" t="s">
        <v>85</v>
      </c>
      <c r="B282" s="10"/>
      <c r="C282" s="9" t="s">
        <v>78</v>
      </c>
      <c r="D282" s="10"/>
      <c r="E282" s="10"/>
      <c r="F282" s="369"/>
      <c r="G282" s="369"/>
      <c r="H282" s="23">
        <v>0</v>
      </c>
      <c r="I282" s="28"/>
      <c r="J282" s="39">
        <f>SUM(J283:J285)</f>
        <v>0</v>
      </c>
    </row>
    <row r="283" spans="1:10">
      <c r="A283" s="11"/>
      <c r="B283" s="16"/>
      <c r="C283" s="17"/>
      <c r="D283" s="17"/>
      <c r="E283" s="17"/>
      <c r="F283" s="16"/>
      <c r="G283" s="16"/>
      <c r="H283" s="23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s="2" customFormat="1">
      <c r="A285" s="11"/>
      <c r="B285" s="12"/>
      <c r="C285" s="14"/>
      <c r="D285" s="14"/>
      <c r="E285" s="14"/>
      <c r="F285" s="15"/>
      <c r="G285" s="15"/>
      <c r="H285" s="24"/>
      <c r="I285" s="28"/>
      <c r="J285" s="28">
        <f t="shared" si="7"/>
        <v>0</v>
      </c>
    </row>
    <row r="286" spans="1:10" ht="24.95" customHeight="1">
      <c r="A286" s="45" t="s">
        <v>126</v>
      </c>
      <c r="B286" s="10"/>
      <c r="C286" s="9" t="s">
        <v>80</v>
      </c>
      <c r="D286" s="10"/>
      <c r="E286" s="10"/>
      <c r="F286" s="369"/>
      <c r="G286" s="369"/>
      <c r="H286" s="23">
        <v>0</v>
      </c>
      <c r="I286" s="28"/>
      <c r="J286" s="39">
        <f>SUM(J289)</f>
        <v>0</v>
      </c>
    </row>
    <row r="287" spans="1:10" ht="10.9" customHeight="1">
      <c r="A287" s="45"/>
      <c r="B287" s="10"/>
      <c r="C287" s="9"/>
      <c r="D287" s="10"/>
      <c r="E287" s="10"/>
      <c r="F287" s="369"/>
      <c r="G287" s="369"/>
      <c r="H287" s="23"/>
      <c r="I287" s="28"/>
      <c r="J287" s="39"/>
    </row>
    <row r="288" spans="1:10" ht="11.45" customHeight="1">
      <c r="A288" s="45"/>
      <c r="B288" s="10"/>
      <c r="C288" s="9"/>
      <c r="D288" s="10"/>
      <c r="E288" s="10"/>
      <c r="F288" s="369"/>
      <c r="G288" s="369"/>
      <c r="H288" s="23"/>
      <c r="I288" s="28"/>
      <c r="J288" s="39"/>
    </row>
    <row r="289" spans="1:10" ht="10.15" customHeight="1">
      <c r="A289" s="11"/>
      <c r="B289" s="16"/>
      <c r="C289" s="17"/>
      <c r="D289" s="17"/>
      <c r="E289" s="17"/>
      <c r="F289" s="16"/>
      <c r="G289" s="16"/>
      <c r="H289" s="23"/>
      <c r="I289" s="28"/>
      <c r="J289" s="28">
        <f t="shared" si="7"/>
        <v>0</v>
      </c>
    </row>
    <row r="290" spans="1:10" ht="24.95" customHeight="1">
      <c r="A290" s="45" t="s">
        <v>127</v>
      </c>
      <c r="B290" s="10"/>
      <c r="C290" s="9" t="s">
        <v>82</v>
      </c>
      <c r="D290" s="10"/>
      <c r="E290" s="10"/>
      <c r="F290" s="369"/>
      <c r="G290" s="369"/>
      <c r="H290" s="23">
        <v>0</v>
      </c>
      <c r="I290" s="28"/>
      <c r="J290" s="39">
        <f>SUM(J291:J293)</f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>
      <c r="A292" s="11"/>
      <c r="B292" s="16"/>
      <c r="C292" s="17"/>
      <c r="D292" s="17"/>
      <c r="E292" s="17"/>
      <c r="F292" s="16"/>
      <c r="G292" s="16"/>
      <c r="H292" s="23"/>
      <c r="I292" s="28"/>
      <c r="J292" s="28">
        <f t="shared" si="7"/>
        <v>0</v>
      </c>
    </row>
    <row r="293" spans="1:10" s="2" customFormat="1">
      <c r="A293" s="11"/>
      <c r="B293" s="12"/>
      <c r="C293" s="14"/>
      <c r="D293" s="14"/>
      <c r="E293" s="14"/>
      <c r="F293" s="15"/>
      <c r="G293" s="15"/>
      <c r="H293" s="24"/>
      <c r="I293" s="28"/>
      <c r="J293" s="28">
        <f t="shared" si="7"/>
        <v>0</v>
      </c>
    </row>
    <row r="294" spans="1:10" ht="24.95" customHeight="1">
      <c r="A294" s="45" t="s">
        <v>128</v>
      </c>
      <c r="B294" s="10"/>
      <c r="C294" s="9" t="s">
        <v>84</v>
      </c>
      <c r="D294" s="10"/>
      <c r="E294" s="10"/>
      <c r="F294" s="369"/>
      <c r="G294" s="369"/>
      <c r="H294" s="23">
        <v>0</v>
      </c>
      <c r="I294" s="28"/>
      <c r="J294" s="39">
        <f>SUM(J295:J297)</f>
        <v>0</v>
      </c>
    </row>
    <row r="295" spans="1:10" s="2" customFormat="1" ht="10.9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ref="J295:J355" si="8">H295*I295</f>
        <v>0</v>
      </c>
    </row>
    <row r="296" spans="1:10" s="2" customFormat="1" ht="10.15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s="2" customFormat="1" ht="10.9" customHeight="1">
      <c r="A297" s="11"/>
      <c r="B297" s="12"/>
      <c r="C297" s="14"/>
      <c r="D297" s="14"/>
      <c r="E297" s="14"/>
      <c r="F297" s="15"/>
      <c r="G297" s="15"/>
      <c r="H297" s="24"/>
      <c r="I297" s="28"/>
      <c r="J297" s="28">
        <f t="shared" si="8"/>
        <v>0</v>
      </c>
    </row>
    <row r="298" spans="1:10" ht="24.95" customHeight="1">
      <c r="A298" s="45" t="s">
        <v>146</v>
      </c>
      <c r="B298" s="10"/>
      <c r="C298" s="9" t="s">
        <v>86</v>
      </c>
      <c r="D298" s="10"/>
      <c r="E298" s="10"/>
      <c r="F298" s="369"/>
      <c r="G298" s="369"/>
      <c r="H298" s="23">
        <v>0</v>
      </c>
      <c r="I298" s="28"/>
      <c r="J298" s="39">
        <f>SUM(J299:J301)</f>
        <v>0</v>
      </c>
    </row>
    <row r="299" spans="1:10">
      <c r="A299" s="11"/>
      <c r="B299" s="16"/>
      <c r="C299" s="17"/>
      <c r="D299" s="17"/>
      <c r="E299" s="17"/>
      <c r="F299" s="16"/>
      <c r="G299" s="16"/>
      <c r="H299" s="23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>
      <c r="A301" s="11"/>
      <c r="B301" s="12"/>
      <c r="C301" s="13"/>
      <c r="D301" s="14"/>
      <c r="E301" s="14"/>
      <c r="F301" s="15"/>
      <c r="G301" s="15"/>
      <c r="H301" s="24"/>
      <c r="I301" s="28"/>
      <c r="J301" s="28">
        <f t="shared" si="8"/>
        <v>0</v>
      </c>
    </row>
    <row r="302" spans="1:10" s="2" customFormat="1" ht="15.75">
      <c r="A302" s="32" t="s">
        <v>91</v>
      </c>
      <c r="B302" s="33"/>
      <c r="C302" s="34"/>
      <c r="D302" s="35"/>
      <c r="E302" s="35"/>
      <c r="F302" s="36"/>
      <c r="G302" s="36"/>
      <c r="H302" s="37"/>
      <c r="I302" s="38"/>
      <c r="J302" s="28"/>
    </row>
    <row r="303" spans="1:10" ht="24.95" customHeight="1">
      <c r="A303" s="41" t="s">
        <v>149</v>
      </c>
      <c r="B303" s="40"/>
      <c r="C303" s="42"/>
      <c r="D303" s="42"/>
      <c r="E303" s="42"/>
      <c r="F303" s="259"/>
      <c r="G303" s="259"/>
      <c r="H303" s="43"/>
      <c r="I303" s="44"/>
      <c r="J303" s="28"/>
    </row>
    <row r="304" spans="1:10" ht="24.95" customHeight="1">
      <c r="A304" s="45" t="s">
        <v>13</v>
      </c>
      <c r="B304" s="10"/>
      <c r="C304" s="9" t="s">
        <v>93</v>
      </c>
      <c r="D304" s="10"/>
      <c r="E304" s="10"/>
      <c r="F304" s="369"/>
      <c r="G304" s="369"/>
      <c r="H304" s="23">
        <v>0</v>
      </c>
      <c r="I304" s="28"/>
      <c r="J304" s="39">
        <f>SUM(J305:J307)</f>
        <v>0</v>
      </c>
    </row>
    <row r="305" spans="1:10" s="2" customFormat="1">
      <c r="A305" s="11"/>
      <c r="B305" s="12"/>
      <c r="F305" s="157"/>
      <c r="G305" s="157"/>
      <c r="H305" s="157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/>
    </row>
    <row r="307" spans="1:10" s="2" customFormat="1">
      <c r="A307" s="11"/>
      <c r="B307" s="12"/>
      <c r="C307" s="13"/>
      <c r="D307" s="14"/>
      <c r="E307" s="14"/>
      <c r="F307" s="15"/>
      <c r="G307" s="15"/>
      <c r="H307" s="24"/>
      <c r="I307" s="28"/>
      <c r="J307" s="28">
        <f t="shared" si="8"/>
        <v>0</v>
      </c>
    </row>
    <row r="308" spans="1:10" ht="24.95" customHeight="1">
      <c r="A308" s="45" t="s">
        <v>94</v>
      </c>
      <c r="B308" s="10"/>
      <c r="C308" s="9" t="s">
        <v>95</v>
      </c>
      <c r="D308" s="10"/>
      <c r="E308" s="10"/>
      <c r="F308" s="369"/>
      <c r="G308" s="369"/>
      <c r="H308" s="23">
        <v>0</v>
      </c>
      <c r="I308" s="28"/>
      <c r="J308" s="39">
        <f>SUM(J309:J311)</f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s="2" customFormat="1">
      <c r="A311" s="11"/>
      <c r="B311" s="12"/>
      <c r="C311" s="13"/>
      <c r="D311" s="14"/>
      <c r="E311" s="14"/>
      <c r="F311" s="15"/>
      <c r="G311" s="15"/>
      <c r="H311" s="24"/>
      <c r="I311" s="28"/>
      <c r="J311" s="28">
        <f t="shared" si="8"/>
        <v>0</v>
      </c>
    </row>
    <row r="312" spans="1:10" ht="24.95" customHeight="1">
      <c r="A312" s="45" t="s">
        <v>96</v>
      </c>
      <c r="B312" s="10"/>
      <c r="C312" s="9" t="s">
        <v>97</v>
      </c>
      <c r="D312" s="10"/>
      <c r="E312" s="10"/>
      <c r="F312" s="369"/>
      <c r="G312" s="369"/>
      <c r="H312" s="23">
        <v>0</v>
      </c>
      <c r="I312" s="28"/>
      <c r="J312" s="39">
        <f>SUM(J313:J315)</f>
        <v>417.15999999999997</v>
      </c>
    </row>
    <row r="313" spans="1:10" ht="22.5">
      <c r="A313" s="11"/>
      <c r="B313" s="16"/>
      <c r="C313" s="409" t="s">
        <v>877</v>
      </c>
      <c r="D313" s="54" t="s">
        <v>878</v>
      </c>
      <c r="E313" s="55" t="s">
        <v>879</v>
      </c>
      <c r="F313" s="502">
        <v>4</v>
      </c>
      <c r="G313" s="502" t="s">
        <v>19</v>
      </c>
      <c r="H313" s="100">
        <v>10</v>
      </c>
      <c r="I313" s="28">
        <v>10</v>
      </c>
      <c r="J313" s="28">
        <f>H313*I313</f>
        <v>100</v>
      </c>
    </row>
    <row r="314" spans="1:10" s="434" customFormat="1" ht="36">
      <c r="A314" s="432"/>
      <c r="B314" s="433"/>
      <c r="C314" s="500" t="s">
        <v>880</v>
      </c>
      <c r="D314" s="501" t="s">
        <v>881</v>
      </c>
      <c r="E314" s="413" t="s">
        <v>17</v>
      </c>
      <c r="F314" s="503">
        <v>4</v>
      </c>
      <c r="G314" s="508" t="s">
        <v>882</v>
      </c>
      <c r="H314" s="423">
        <v>18</v>
      </c>
      <c r="I314" s="416">
        <v>9.0500000000000007</v>
      </c>
      <c r="J314" s="295">
        <f t="shared" si="8"/>
        <v>162.9</v>
      </c>
    </row>
    <row r="315" spans="1:10" s="2" customFormat="1" ht="22.5">
      <c r="A315" s="11"/>
      <c r="B315" s="12"/>
      <c r="C315" s="13" t="s">
        <v>883</v>
      </c>
      <c r="D315" s="14" t="s">
        <v>16</v>
      </c>
      <c r="E315" s="14" t="s">
        <v>103</v>
      </c>
      <c r="F315" s="15" t="s">
        <v>167</v>
      </c>
      <c r="G315" s="502" t="s">
        <v>19</v>
      </c>
      <c r="H315" s="24">
        <v>18</v>
      </c>
      <c r="I315" s="28">
        <v>8.57</v>
      </c>
      <c r="J315" s="28">
        <f t="shared" si="8"/>
        <v>154.26</v>
      </c>
    </row>
    <row r="316" spans="1:10" ht="24.95" customHeight="1">
      <c r="A316" s="45" t="s">
        <v>104</v>
      </c>
      <c r="B316" s="10"/>
      <c r="C316" s="9" t="s">
        <v>28</v>
      </c>
      <c r="D316" s="10"/>
      <c r="E316" s="10"/>
      <c r="F316" s="369"/>
      <c r="G316" s="369"/>
      <c r="H316" s="23">
        <v>0</v>
      </c>
      <c r="I316" s="28"/>
      <c r="J316" s="39">
        <f>SUM(J317:J319)</f>
        <v>0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>
      <c r="A319" s="11"/>
      <c r="B319" s="16"/>
      <c r="C319" s="17"/>
      <c r="D319" s="17"/>
      <c r="E319" s="17"/>
      <c r="F319" s="16"/>
      <c r="G319" s="16"/>
      <c r="H319" s="23"/>
      <c r="I319" s="28"/>
      <c r="J319" s="28">
        <f t="shared" si="8"/>
        <v>0</v>
      </c>
    </row>
    <row r="320" spans="1:10" ht="24.95" customHeight="1">
      <c r="A320" s="45" t="s">
        <v>39</v>
      </c>
      <c r="B320" s="10"/>
      <c r="C320" s="9" t="s">
        <v>153</v>
      </c>
      <c r="D320" s="10"/>
      <c r="E320" s="10"/>
      <c r="F320" s="369"/>
      <c r="G320" s="369"/>
      <c r="H320" s="23">
        <v>0</v>
      </c>
      <c r="I320" s="28"/>
      <c r="J320" s="39">
        <f>SUM(J321:J323)</f>
        <v>0</v>
      </c>
    </row>
    <row r="321" spans="1:10" s="2" customFormat="1">
      <c r="A321" s="11"/>
      <c r="B321" s="12"/>
      <c r="C321" s="13"/>
      <c r="D321" s="14"/>
      <c r="E321" s="14"/>
      <c r="F321" s="15"/>
      <c r="G321" s="15"/>
      <c r="H321" s="24"/>
      <c r="I321" s="28"/>
      <c r="J321" s="28">
        <f t="shared" si="8"/>
        <v>0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s="2" customFormat="1">
      <c r="A323" s="11"/>
      <c r="B323" s="12"/>
      <c r="C323" s="13"/>
      <c r="D323" s="14"/>
      <c r="E323" s="14"/>
      <c r="F323" s="15"/>
      <c r="G323" s="15"/>
      <c r="H323" s="24"/>
      <c r="I323" s="28"/>
      <c r="J323" s="28">
        <f t="shared" si="8"/>
        <v>0</v>
      </c>
    </row>
    <row r="324" spans="1:10" ht="24.95" customHeight="1">
      <c r="A324" s="45" t="s">
        <v>41</v>
      </c>
      <c r="B324" s="10"/>
      <c r="C324" s="9" t="s">
        <v>158</v>
      </c>
      <c r="D324" s="10"/>
      <c r="E324" s="10"/>
      <c r="F324" s="369"/>
      <c r="G324" s="369"/>
      <c r="H324" s="23">
        <v>0</v>
      </c>
      <c r="I324" s="28"/>
      <c r="J324" s="39">
        <f>SUM(J325:J327)</f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>
      <c r="A327" s="11"/>
      <c r="B327" s="16"/>
      <c r="C327" s="17"/>
      <c r="D327" s="17"/>
      <c r="E327" s="17"/>
      <c r="F327" s="16"/>
      <c r="G327" s="16"/>
      <c r="H327" s="23"/>
      <c r="I327" s="28"/>
      <c r="J327" s="28">
        <f t="shared" si="8"/>
        <v>0</v>
      </c>
    </row>
    <row r="328" spans="1:10" ht="24.95" customHeight="1">
      <c r="A328" s="45" t="s">
        <v>43</v>
      </c>
      <c r="B328" s="10"/>
      <c r="C328" s="9" t="s">
        <v>159</v>
      </c>
      <c r="D328" s="10"/>
      <c r="E328" s="10"/>
      <c r="F328" s="369"/>
      <c r="G328" s="369"/>
      <c r="H328" s="23">
        <v>0</v>
      </c>
      <c r="I328" s="28"/>
      <c r="J328" s="39">
        <f>SUM(J329:J331)</f>
        <v>0</v>
      </c>
    </row>
    <row r="329" spans="1:10">
      <c r="A329" s="11"/>
      <c r="B329" s="16"/>
      <c r="C329" s="17"/>
      <c r="D329" s="17"/>
      <c r="E329" s="17"/>
      <c r="F329" s="16"/>
      <c r="G329" s="16"/>
      <c r="H329" s="23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s="2" customFormat="1">
      <c r="A331" s="11"/>
      <c r="B331" s="12"/>
      <c r="C331" s="13"/>
      <c r="D331" s="14"/>
      <c r="E331" s="14"/>
      <c r="F331" s="15"/>
      <c r="G331" s="15"/>
      <c r="H331" s="24"/>
      <c r="I331" s="28"/>
      <c r="J331" s="28">
        <f t="shared" si="8"/>
        <v>0</v>
      </c>
    </row>
    <row r="332" spans="1:10" ht="24.95" customHeight="1">
      <c r="A332" s="45" t="s">
        <v>49</v>
      </c>
      <c r="B332" s="10"/>
      <c r="C332" s="9" t="s">
        <v>161</v>
      </c>
      <c r="D332" s="10"/>
      <c r="E332" s="10"/>
      <c r="F332" s="369"/>
      <c r="G332" s="369"/>
      <c r="H332" s="23">
        <v>0</v>
      </c>
      <c r="I332" s="28"/>
      <c r="J332" s="39">
        <f>SUM(J333:J335)</f>
        <v>0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28"/>
      <c r="J333" s="28">
        <f t="shared" si="8"/>
        <v>0</v>
      </c>
    </row>
    <row r="334" spans="1:10">
      <c r="A334" s="11"/>
      <c r="B334" s="16"/>
      <c r="C334" s="17"/>
      <c r="D334" s="17"/>
      <c r="E334" s="17"/>
      <c r="F334" s="16"/>
      <c r="G334" s="16"/>
      <c r="H334" s="23"/>
      <c r="I334" s="28"/>
      <c r="J334" s="28">
        <f t="shared" si="8"/>
        <v>0</v>
      </c>
    </row>
    <row r="335" spans="1:10" s="2" customFormat="1">
      <c r="A335" s="11"/>
      <c r="B335" s="12"/>
      <c r="C335" s="13"/>
      <c r="D335" s="14"/>
      <c r="E335" s="14"/>
      <c r="F335" s="15"/>
      <c r="G335" s="15"/>
      <c r="H335" s="24"/>
      <c r="I335" s="28"/>
      <c r="J335" s="28">
        <f t="shared" si="8"/>
        <v>0</v>
      </c>
    </row>
    <row r="336" spans="1:10" ht="24.95" customHeight="1">
      <c r="A336" s="45" t="s">
        <v>51</v>
      </c>
      <c r="B336" s="10"/>
      <c r="C336" s="9" t="s">
        <v>112</v>
      </c>
      <c r="D336" s="10"/>
      <c r="E336" s="10"/>
      <c r="F336" s="369"/>
      <c r="G336" s="369"/>
      <c r="H336" s="23">
        <v>0</v>
      </c>
      <c r="I336" s="28"/>
      <c r="J336" s="39">
        <f>SUM(J337:J339)</f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>
      <c r="A339" s="11"/>
      <c r="B339" s="16"/>
      <c r="C339" s="17"/>
      <c r="D339" s="17"/>
      <c r="E339" s="17"/>
      <c r="F339" s="16"/>
      <c r="G339" s="16"/>
      <c r="H339" s="23"/>
      <c r="I339" s="28"/>
      <c r="J339" s="28">
        <f t="shared" si="8"/>
        <v>0</v>
      </c>
    </row>
    <row r="340" spans="1:10" ht="24.95" customHeight="1">
      <c r="A340" s="45" t="s">
        <v>55</v>
      </c>
      <c r="B340" s="10"/>
      <c r="C340" s="9" t="s">
        <v>136</v>
      </c>
      <c r="D340" s="10"/>
      <c r="E340" s="10"/>
      <c r="F340" s="369"/>
      <c r="G340" s="369"/>
      <c r="H340" s="23">
        <v>0</v>
      </c>
      <c r="I340" s="28"/>
      <c r="J340" s="39">
        <f>SUM(J341:J343)</f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>
        <f t="shared" si="8"/>
        <v>0</v>
      </c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/>
    </row>
    <row r="343" spans="1:10">
      <c r="A343" s="11"/>
      <c r="B343" s="16"/>
      <c r="C343" s="17"/>
      <c r="D343" s="17"/>
      <c r="E343" s="17"/>
      <c r="F343" s="16"/>
      <c r="G343" s="16"/>
      <c r="H343" s="23"/>
      <c r="I343" s="28"/>
      <c r="J343" s="28">
        <f t="shared" si="8"/>
        <v>0</v>
      </c>
    </row>
    <row r="344" spans="1:10" ht="24.95" customHeight="1">
      <c r="A344" s="45" t="s">
        <v>57</v>
      </c>
      <c r="B344" s="10"/>
      <c r="C344" s="9" t="s">
        <v>162</v>
      </c>
      <c r="D344" s="10"/>
      <c r="E344" s="10"/>
      <c r="F344" s="369"/>
      <c r="G344" s="369"/>
      <c r="H344" s="23">
        <v>0</v>
      </c>
      <c r="I344" s="28"/>
      <c r="J344" s="39">
        <f>SUM(J345:J347)</f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>
        <f t="shared" si="8"/>
        <v>0</v>
      </c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/>
    </row>
    <row r="347" spans="1:10">
      <c r="A347" s="11"/>
      <c r="B347" s="16"/>
      <c r="C347" s="17"/>
      <c r="D347" s="17"/>
      <c r="E347" s="17"/>
      <c r="F347" s="16"/>
      <c r="G347" s="16"/>
      <c r="H347" s="23"/>
      <c r="I347" s="28"/>
      <c r="J347" s="28">
        <f t="shared" si="8"/>
        <v>0</v>
      </c>
    </row>
    <row r="348" spans="1:10" ht="24.95" customHeight="1">
      <c r="A348" s="45" t="s">
        <v>59</v>
      </c>
      <c r="B348" s="10"/>
      <c r="C348" s="9" t="s">
        <v>163</v>
      </c>
      <c r="D348" s="10"/>
      <c r="E348" s="10"/>
      <c r="F348" s="369"/>
      <c r="G348" s="369"/>
      <c r="H348" s="23">
        <v>0</v>
      </c>
      <c r="I348" s="28"/>
      <c r="J348" s="39">
        <f>SUM(J349:J351)</f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>
      <c r="A351" s="11"/>
      <c r="B351" s="16"/>
      <c r="C351" s="17"/>
      <c r="D351" s="17"/>
      <c r="E351" s="17"/>
      <c r="F351" s="16"/>
      <c r="G351" s="16"/>
      <c r="H351" s="23"/>
      <c r="I351" s="28"/>
      <c r="J351" s="28">
        <f t="shared" si="8"/>
        <v>0</v>
      </c>
    </row>
    <row r="352" spans="1:10" ht="24.95" customHeight="1">
      <c r="A352" s="45" t="s">
        <v>64</v>
      </c>
      <c r="B352" s="10"/>
      <c r="C352" s="9" t="s">
        <v>164</v>
      </c>
      <c r="D352" s="10"/>
      <c r="E352" s="10"/>
      <c r="F352" s="369"/>
      <c r="G352" s="369"/>
      <c r="H352" s="23">
        <v>0</v>
      </c>
      <c r="I352" s="28"/>
      <c r="J352" s="39">
        <f>SUM(J353:J355)</f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>
        <f t="shared" si="8"/>
        <v>0</v>
      </c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/>
    </row>
    <row r="355" spans="1:10">
      <c r="A355" s="11"/>
      <c r="B355" s="16"/>
      <c r="C355" s="17"/>
      <c r="D355" s="17"/>
      <c r="E355" s="17"/>
      <c r="F355" s="16"/>
      <c r="G355" s="16"/>
      <c r="H355" s="23"/>
      <c r="I355" s="28"/>
      <c r="J355" s="28">
        <f t="shared" si="8"/>
        <v>0</v>
      </c>
    </row>
    <row r="356" spans="1:10" ht="24.95" customHeight="1">
      <c r="A356" s="45" t="s">
        <v>69</v>
      </c>
      <c r="B356" s="10"/>
      <c r="C356" s="9" t="s">
        <v>44</v>
      </c>
      <c r="D356" s="10"/>
      <c r="E356" s="10"/>
      <c r="F356" s="369"/>
      <c r="G356" s="369"/>
      <c r="H356" s="23">
        <v>0</v>
      </c>
      <c r="I356" s="28"/>
      <c r="J356" s="39">
        <f>SUM(J357:J360)</f>
        <v>535.29999999999995</v>
      </c>
    </row>
    <row r="357" spans="1:10" s="2" customFormat="1" ht="22.5">
      <c r="A357" s="11"/>
      <c r="B357" s="12"/>
      <c r="C357" s="13" t="s">
        <v>884</v>
      </c>
      <c r="D357" s="14" t="s">
        <v>885</v>
      </c>
      <c r="E357" s="14" t="s">
        <v>835</v>
      </c>
      <c r="F357" s="15" t="s">
        <v>167</v>
      </c>
      <c r="G357" s="502" t="s">
        <v>19</v>
      </c>
      <c r="H357" s="24">
        <v>10</v>
      </c>
      <c r="I357" s="28">
        <v>10</v>
      </c>
      <c r="J357" s="28">
        <f t="shared" ref="J357:J387" si="9">H357*I357</f>
        <v>100</v>
      </c>
    </row>
    <row r="358" spans="1:10" s="2" customFormat="1" ht="22.5">
      <c r="A358" s="11"/>
      <c r="B358" s="12"/>
      <c r="C358" s="58" t="s">
        <v>886</v>
      </c>
      <c r="D358" s="58" t="s">
        <v>413</v>
      </c>
      <c r="E358" s="58" t="s">
        <v>48</v>
      </c>
      <c r="F358" s="426">
        <v>4</v>
      </c>
      <c r="G358" s="421" t="s">
        <v>882</v>
      </c>
      <c r="H358" s="423">
        <v>18</v>
      </c>
      <c r="I358" s="416">
        <v>9.0500000000000007</v>
      </c>
      <c r="J358" s="28">
        <f t="shared" si="9"/>
        <v>162.9</v>
      </c>
    </row>
    <row r="359" spans="1:10" s="2" customFormat="1" ht="22.5">
      <c r="A359" s="11"/>
      <c r="B359" s="12"/>
      <c r="C359" s="97" t="s">
        <v>887</v>
      </c>
      <c r="D359" s="414" t="s">
        <v>888</v>
      </c>
      <c r="E359" s="415" t="s">
        <v>17</v>
      </c>
      <c r="F359" s="422">
        <v>4</v>
      </c>
      <c r="G359" s="422" t="s">
        <v>836</v>
      </c>
      <c r="H359" s="424">
        <v>10</v>
      </c>
      <c r="I359" s="420">
        <v>10.95</v>
      </c>
      <c r="J359" s="28">
        <f t="shared" si="9"/>
        <v>109.5</v>
      </c>
    </row>
    <row r="360" spans="1:10" s="2" customFormat="1" ht="22.5">
      <c r="A360" s="11"/>
      <c r="B360" s="12"/>
      <c r="C360" s="504" t="s">
        <v>889</v>
      </c>
      <c r="D360" s="418" t="s">
        <v>692</v>
      </c>
      <c r="E360" s="419" t="s">
        <v>103</v>
      </c>
      <c r="F360" s="422">
        <v>4</v>
      </c>
      <c r="G360" s="422" t="s">
        <v>836</v>
      </c>
      <c r="H360" s="424">
        <v>18</v>
      </c>
      <c r="I360" s="420">
        <v>9.0500000000000007</v>
      </c>
      <c r="J360" s="28">
        <f t="shared" si="9"/>
        <v>162.9</v>
      </c>
    </row>
    <row r="361" spans="1:10" ht="24.95" customHeight="1">
      <c r="A361" s="45" t="s">
        <v>71</v>
      </c>
      <c r="B361" s="10"/>
      <c r="C361" s="9" t="s">
        <v>50</v>
      </c>
      <c r="D361" s="10"/>
      <c r="E361" s="10"/>
      <c r="F361" s="369"/>
      <c r="G361" s="369"/>
      <c r="H361" s="23">
        <v>0</v>
      </c>
      <c r="I361" s="28"/>
      <c r="J361" s="39">
        <f>SUM(J362:J364)</f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>
      <c r="A363" s="11"/>
      <c r="B363" s="16"/>
      <c r="C363" s="17"/>
      <c r="D363" s="17"/>
      <c r="E363" s="17"/>
      <c r="F363" s="16"/>
      <c r="G363" s="16"/>
      <c r="H363" s="23"/>
      <c r="I363" s="28"/>
      <c r="J363" s="28">
        <f t="shared" si="9"/>
        <v>0</v>
      </c>
    </row>
    <row r="364" spans="1:10">
      <c r="A364" s="11"/>
      <c r="B364" s="16"/>
      <c r="C364" s="17"/>
      <c r="D364" s="17"/>
      <c r="E364" s="17"/>
      <c r="F364" s="16"/>
      <c r="G364" s="16"/>
      <c r="H364" s="23"/>
      <c r="I364" s="28"/>
      <c r="J364" s="28">
        <f t="shared" si="9"/>
        <v>0</v>
      </c>
    </row>
    <row r="365" spans="1:10" ht="24.95" customHeight="1">
      <c r="A365" s="45" t="s">
        <v>73</v>
      </c>
      <c r="B365" s="10"/>
      <c r="C365" s="9" t="s">
        <v>52</v>
      </c>
      <c r="D365" s="10"/>
      <c r="E365" s="10"/>
      <c r="F365" s="369"/>
      <c r="G365" s="369"/>
      <c r="H365" s="23">
        <v>0</v>
      </c>
      <c r="I365" s="28"/>
      <c r="J365" s="39">
        <f>SUM(J366:J368)</f>
        <v>267.70000000000005</v>
      </c>
    </row>
    <row r="366" spans="1:10" s="434" customFormat="1" ht="22.5">
      <c r="A366" s="432"/>
      <c r="B366" s="433"/>
      <c r="C366" s="414" t="s">
        <v>890</v>
      </c>
      <c r="D366" s="415" t="s">
        <v>891</v>
      </c>
      <c r="E366" s="415" t="s">
        <v>835</v>
      </c>
      <c r="F366" s="421">
        <v>4</v>
      </c>
      <c r="G366" s="421" t="s">
        <v>19</v>
      </c>
      <c r="H366" s="423">
        <v>10</v>
      </c>
      <c r="I366">
        <v>10.48</v>
      </c>
      <c r="J366" s="295">
        <f t="shared" si="9"/>
        <v>104.80000000000001</v>
      </c>
    </row>
    <row r="367" spans="1:10" s="434" customFormat="1" ht="36">
      <c r="A367" s="432"/>
      <c r="B367" s="433"/>
      <c r="C367" s="413" t="s">
        <v>892</v>
      </c>
      <c r="D367" s="413" t="s">
        <v>893</v>
      </c>
      <c r="E367" s="413" t="s">
        <v>17</v>
      </c>
      <c r="F367" s="426">
        <v>4</v>
      </c>
      <c r="G367" s="421" t="s">
        <v>882</v>
      </c>
      <c r="H367" s="423">
        <v>18</v>
      </c>
      <c r="I367" s="416">
        <v>9.0500000000000007</v>
      </c>
      <c r="J367" s="295">
        <f t="shared" si="9"/>
        <v>162.9</v>
      </c>
    </row>
    <row r="368" spans="1:10" s="2" customFormat="1">
      <c r="A368" s="11"/>
      <c r="B368" s="12"/>
      <c r="C368" s="13"/>
      <c r="D368" s="14"/>
      <c r="E368" s="14"/>
      <c r="F368" s="15"/>
      <c r="G368" s="15"/>
      <c r="H368" s="24"/>
      <c r="I368" s="28"/>
      <c r="J368" s="28">
        <f t="shared" si="9"/>
        <v>0</v>
      </c>
    </row>
    <row r="369" spans="1:10" ht="24.95" customHeight="1">
      <c r="A369" s="45" t="s">
        <v>75</v>
      </c>
      <c r="B369" s="10"/>
      <c r="C369" s="9" t="s">
        <v>56</v>
      </c>
      <c r="D369" s="10"/>
      <c r="E369" s="10"/>
      <c r="F369" s="369"/>
      <c r="G369" s="369"/>
      <c r="H369" s="23">
        <v>0</v>
      </c>
      <c r="I369" s="28"/>
      <c r="J369" s="39">
        <f>SUM(J372)</f>
        <v>0</v>
      </c>
    </row>
    <row r="370" spans="1:10" ht="10.15" customHeight="1">
      <c r="A370" s="9"/>
      <c r="B370" s="10"/>
      <c r="C370" s="9"/>
      <c r="D370" s="10"/>
      <c r="E370" s="10"/>
      <c r="F370" s="369"/>
      <c r="G370" s="369"/>
      <c r="H370" s="23"/>
      <c r="I370" s="28"/>
      <c r="J370" s="39"/>
    </row>
    <row r="371" spans="1:10" ht="10.9" customHeight="1">
      <c r="A371" s="9"/>
      <c r="B371" s="10"/>
      <c r="C371" s="9"/>
      <c r="D371" s="10"/>
      <c r="E371" s="10"/>
      <c r="F371" s="369"/>
      <c r="G371" s="369"/>
      <c r="H371" s="23"/>
      <c r="I371" s="28"/>
      <c r="J371" s="39"/>
    </row>
    <row r="372" spans="1:10">
      <c r="A372" s="11"/>
      <c r="B372" s="16"/>
      <c r="C372" s="17"/>
      <c r="D372" s="17"/>
      <c r="E372" s="17"/>
      <c r="F372" s="16"/>
      <c r="G372" s="16"/>
      <c r="H372" s="23"/>
      <c r="I372" s="28"/>
      <c r="J372" s="28">
        <f t="shared" si="9"/>
        <v>0</v>
      </c>
    </row>
    <row r="373" spans="1:10" ht="24.95" customHeight="1">
      <c r="A373" s="45" t="s">
        <v>77</v>
      </c>
      <c r="B373" s="10"/>
      <c r="C373" s="9" t="s">
        <v>58</v>
      </c>
      <c r="D373" s="10"/>
      <c r="E373" s="10"/>
      <c r="F373" s="369"/>
      <c r="G373" s="369"/>
      <c r="H373" s="23">
        <v>0</v>
      </c>
      <c r="I373" s="28"/>
      <c r="J373" s="39">
        <f>SUM(J376)</f>
        <v>0</v>
      </c>
    </row>
    <row r="374" spans="1:10" ht="10.9" customHeight="1">
      <c r="A374" s="45"/>
      <c r="B374" s="10"/>
      <c r="C374" s="9"/>
      <c r="D374" s="10"/>
      <c r="E374" s="10"/>
      <c r="F374" s="369"/>
      <c r="G374" s="369"/>
      <c r="H374" s="23"/>
      <c r="I374" s="28"/>
      <c r="J374" s="39"/>
    </row>
    <row r="375" spans="1:10" ht="10.15" customHeight="1">
      <c r="A375" s="45"/>
      <c r="B375" s="10"/>
      <c r="C375" s="9"/>
      <c r="D375" s="10"/>
      <c r="E375" s="10"/>
      <c r="F375" s="369"/>
      <c r="G375" s="369"/>
      <c r="H375" s="23"/>
      <c r="I375" s="28"/>
      <c r="J375" s="39"/>
    </row>
    <row r="376" spans="1:10" s="2" customFormat="1">
      <c r="A376" s="11"/>
      <c r="B376" s="12"/>
      <c r="C376" s="13"/>
      <c r="D376" s="14"/>
      <c r="E376" s="14"/>
      <c r="F376" s="15"/>
      <c r="G376" s="15"/>
      <c r="H376" s="24"/>
      <c r="I376" s="28"/>
      <c r="J376" s="28">
        <f t="shared" si="9"/>
        <v>0</v>
      </c>
    </row>
    <row r="377" spans="1:10" ht="24.95" customHeight="1">
      <c r="A377" s="45" t="s">
        <v>79</v>
      </c>
      <c r="B377" s="10"/>
      <c r="C377" s="9" t="s">
        <v>60</v>
      </c>
      <c r="D377" s="10"/>
      <c r="E377" s="10"/>
      <c r="F377" s="369"/>
      <c r="G377" s="369"/>
      <c r="H377" s="23">
        <v>0</v>
      </c>
      <c r="I377" s="28"/>
      <c r="J377" s="39">
        <f>SUM(J378:J380)</f>
        <v>549.92000000000007</v>
      </c>
    </row>
    <row r="378" spans="1:10" ht="21.75" customHeight="1">
      <c r="A378" s="9"/>
      <c r="B378" s="10"/>
      <c r="C378" s="110" t="s">
        <v>718</v>
      </c>
      <c r="D378" s="10"/>
      <c r="E378" s="54" t="s">
        <v>894</v>
      </c>
      <c r="F378" s="502">
        <v>4</v>
      </c>
      <c r="G378" s="502" t="s">
        <v>836</v>
      </c>
      <c r="H378" s="100">
        <v>28</v>
      </c>
      <c r="I378" s="48">
        <v>12.38</v>
      </c>
      <c r="J378" s="28">
        <f t="shared" si="9"/>
        <v>346.64000000000004</v>
      </c>
    </row>
    <row r="379" spans="1:10" s="2" customFormat="1">
      <c r="A379" s="11"/>
      <c r="B379" s="12"/>
      <c r="C379" s="13"/>
      <c r="D379" s="14"/>
      <c r="E379" s="14"/>
      <c r="F379" s="15"/>
      <c r="G379" s="15"/>
      <c r="H379" s="24"/>
      <c r="I379" s="28"/>
      <c r="J379" s="28">
        <f t="shared" si="9"/>
        <v>0</v>
      </c>
    </row>
    <row r="380" spans="1:10" ht="24.95" customHeight="1">
      <c r="A380" s="45" t="s">
        <v>81</v>
      </c>
      <c r="B380" s="10"/>
      <c r="C380" s="9" t="s">
        <v>65</v>
      </c>
      <c r="D380" s="10"/>
      <c r="E380" s="10"/>
      <c r="F380" s="369"/>
      <c r="G380" s="369"/>
      <c r="H380" s="23">
        <v>0</v>
      </c>
      <c r="I380" s="28"/>
      <c r="J380" s="39">
        <f>SUM(J381:J383)</f>
        <v>203.28</v>
      </c>
    </row>
    <row r="381" spans="1:10" s="2" customFormat="1" ht="22.5">
      <c r="A381" s="11"/>
      <c r="B381" s="12"/>
      <c r="C381" s="46" t="s">
        <v>895</v>
      </c>
      <c r="D381" s="47" t="s">
        <v>144</v>
      </c>
      <c r="E381" s="47" t="s">
        <v>17</v>
      </c>
      <c r="F381" s="506">
        <v>4</v>
      </c>
      <c r="G381" s="506" t="s">
        <v>427</v>
      </c>
      <c r="H381" s="100">
        <v>28</v>
      </c>
      <c r="I381" s="48">
        <v>7.26</v>
      </c>
      <c r="J381" s="28">
        <f t="shared" si="9"/>
        <v>203.28</v>
      </c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/>
    </row>
    <row r="383" spans="1:10" s="2" customFormat="1">
      <c r="A383" s="11"/>
      <c r="B383" s="12"/>
      <c r="C383" s="13"/>
      <c r="D383" s="14"/>
      <c r="E383" s="14"/>
      <c r="F383" s="15"/>
      <c r="G383" s="15"/>
      <c r="H383" s="24"/>
      <c r="I383" s="28"/>
      <c r="J383" s="28">
        <f t="shared" si="9"/>
        <v>0</v>
      </c>
    </row>
    <row r="384" spans="1:10" ht="24.95" customHeight="1">
      <c r="A384" s="45" t="s">
        <v>83</v>
      </c>
      <c r="B384" s="10"/>
      <c r="C384" s="9" t="s">
        <v>896</v>
      </c>
      <c r="D384" s="10"/>
      <c r="E384" s="10"/>
      <c r="F384" s="369"/>
      <c r="G384" s="369"/>
      <c r="H384" s="23">
        <v>0</v>
      </c>
      <c r="I384" s="28"/>
      <c r="J384" s="39">
        <f>SUM(J385:J387)</f>
        <v>273.75</v>
      </c>
    </row>
    <row r="385" spans="1:10" ht="22.5">
      <c r="A385" s="11"/>
      <c r="B385" s="16"/>
      <c r="C385" s="17" t="s">
        <v>897</v>
      </c>
      <c r="D385" s="17" t="s">
        <v>179</v>
      </c>
      <c r="E385" s="17" t="s">
        <v>835</v>
      </c>
      <c r="F385" s="16">
        <v>4</v>
      </c>
      <c r="G385" s="16" t="s">
        <v>836</v>
      </c>
      <c r="H385" s="23">
        <v>25</v>
      </c>
      <c r="I385" s="28">
        <v>10.95</v>
      </c>
      <c r="J385" s="28">
        <f t="shared" si="9"/>
        <v>273.75</v>
      </c>
    </row>
    <row r="386" spans="1:10" s="2" customFormat="1">
      <c r="A386" s="11"/>
      <c r="B386" s="16"/>
      <c r="C386" s="13"/>
      <c r="D386" s="14"/>
      <c r="E386" s="14"/>
      <c r="F386" s="15"/>
      <c r="G386" s="15"/>
      <c r="H386" s="24"/>
      <c r="I386" s="28"/>
      <c r="J386" s="28">
        <f t="shared" si="9"/>
        <v>0</v>
      </c>
    </row>
    <row r="387" spans="1:10">
      <c r="A387" s="11"/>
      <c r="B387" s="16"/>
      <c r="C387" s="17"/>
      <c r="D387" s="17"/>
      <c r="E387" s="17"/>
      <c r="F387" s="16"/>
      <c r="G387" s="16"/>
      <c r="H387" s="23"/>
      <c r="I387" s="28"/>
      <c r="J387" s="28">
        <f t="shared" si="9"/>
        <v>0</v>
      </c>
    </row>
    <row r="388" spans="1:10" ht="24.95" customHeight="1">
      <c r="A388" s="45" t="s">
        <v>85</v>
      </c>
      <c r="B388" s="10"/>
      <c r="C388" s="9" t="s">
        <v>72</v>
      </c>
      <c r="D388" s="10"/>
      <c r="E388" s="10"/>
      <c r="F388" s="369"/>
      <c r="G388" s="369"/>
      <c r="H388" s="23">
        <v>0</v>
      </c>
      <c r="I388" s="28"/>
      <c r="J388" s="39">
        <f>SUM(J389:J391)</f>
        <v>0</v>
      </c>
    </row>
    <row r="389" spans="1:10">
      <c r="A389" s="11"/>
      <c r="B389" s="16"/>
      <c r="C389" s="17"/>
      <c r="D389" s="17"/>
      <c r="E389" s="17"/>
      <c r="F389" s="16"/>
      <c r="G389" s="16"/>
      <c r="H389" s="23"/>
      <c r="I389" s="28"/>
      <c r="J389" s="28">
        <f t="shared" ref="J389:J425" si="10">H389*I389</f>
        <v>0</v>
      </c>
    </row>
    <row r="390" spans="1:10" s="2" customFormat="1">
      <c r="A390" s="11"/>
      <c r="B390" s="16"/>
      <c r="C390" s="13"/>
      <c r="D390" s="14"/>
      <c r="E390" s="14"/>
      <c r="F390" s="15"/>
      <c r="G390" s="15"/>
      <c r="H390" s="24"/>
      <c r="I390" s="28"/>
      <c r="J390" s="28">
        <f t="shared" si="10"/>
        <v>0</v>
      </c>
    </row>
    <row r="391" spans="1:10">
      <c r="A391" s="11"/>
      <c r="B391" s="16"/>
      <c r="C391" s="17"/>
      <c r="D391" s="17"/>
      <c r="E391" s="17"/>
      <c r="F391" s="16"/>
      <c r="G391" s="16"/>
      <c r="H391" s="23"/>
      <c r="I391" s="28"/>
      <c r="J391" s="28">
        <f t="shared" si="10"/>
        <v>0</v>
      </c>
    </row>
    <row r="392" spans="1:10" ht="24.95" customHeight="1">
      <c r="A392" s="45" t="s">
        <v>126</v>
      </c>
      <c r="B392" s="10"/>
      <c r="C392" s="9" t="s">
        <v>74</v>
      </c>
      <c r="D392" s="10"/>
      <c r="E392" s="10"/>
      <c r="F392" s="369"/>
      <c r="G392" s="369"/>
      <c r="H392" s="23">
        <v>0</v>
      </c>
      <c r="I392" s="28"/>
      <c r="J392" s="39">
        <f>SUM(J393:J395)</f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>
        <f t="shared" si="10"/>
        <v>0</v>
      </c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/>
    </row>
    <row r="395" spans="1:10" s="2" customFormat="1">
      <c r="A395" s="11"/>
      <c r="B395" s="12"/>
      <c r="C395" s="13"/>
      <c r="D395" s="14"/>
      <c r="E395" s="14"/>
      <c r="F395" s="15"/>
      <c r="G395" s="15"/>
      <c r="H395" s="24"/>
      <c r="I395" s="28"/>
      <c r="J395" s="28">
        <f t="shared" si="10"/>
        <v>0</v>
      </c>
    </row>
    <row r="396" spans="1:10" ht="24.95" customHeight="1">
      <c r="A396" s="45" t="s">
        <v>127</v>
      </c>
      <c r="B396" s="10"/>
      <c r="C396" s="9" t="s">
        <v>76</v>
      </c>
      <c r="D396" s="10"/>
      <c r="E396" s="10"/>
      <c r="F396" s="369"/>
      <c r="G396" s="369"/>
      <c r="H396" s="23">
        <v>0</v>
      </c>
      <c r="I396" s="28"/>
      <c r="J396" s="39">
        <f>SUM(J397:J399)</f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>
        <f t="shared" si="10"/>
        <v>0</v>
      </c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/>
    </row>
    <row r="399" spans="1:10">
      <c r="A399" s="11"/>
      <c r="B399" s="16"/>
      <c r="C399" s="17"/>
      <c r="D399" s="17"/>
      <c r="E399" s="17"/>
      <c r="F399" s="16"/>
      <c r="G399" s="16"/>
      <c r="H399" s="23"/>
      <c r="I399" s="28"/>
      <c r="J399" s="28">
        <f t="shared" si="10"/>
        <v>0</v>
      </c>
    </row>
    <row r="400" spans="1:10" ht="24.95" customHeight="1">
      <c r="A400" s="45" t="s">
        <v>128</v>
      </c>
      <c r="B400" s="10"/>
      <c r="C400" s="9" t="s">
        <v>78</v>
      </c>
      <c r="D400" s="10"/>
      <c r="E400" s="10"/>
      <c r="F400" s="369"/>
      <c r="G400" s="369"/>
      <c r="H400" s="23">
        <v>0</v>
      </c>
      <c r="I400" s="28"/>
      <c r="J400" s="39">
        <f>SUM(J401:J403)</f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>
      <c r="A403" s="11"/>
      <c r="B403" s="16"/>
      <c r="C403" s="17"/>
      <c r="D403" s="17"/>
      <c r="E403" s="17"/>
      <c r="F403" s="16"/>
      <c r="G403" s="16"/>
      <c r="H403" s="23"/>
      <c r="I403" s="28"/>
      <c r="J403" s="28">
        <f t="shared" si="10"/>
        <v>0</v>
      </c>
    </row>
    <row r="404" spans="1:10" ht="24.95" customHeight="1">
      <c r="A404" s="45" t="s">
        <v>146</v>
      </c>
      <c r="B404" s="10"/>
      <c r="C404" s="9" t="s">
        <v>80</v>
      </c>
      <c r="D404" s="10"/>
      <c r="E404" s="10"/>
      <c r="F404" s="369"/>
      <c r="G404" s="369"/>
      <c r="H404" s="23">
        <v>0</v>
      </c>
      <c r="I404" s="28"/>
      <c r="J404" s="39">
        <f>SUM(J407)</f>
        <v>0</v>
      </c>
    </row>
    <row r="405" spans="1:10" ht="10.9" customHeight="1">
      <c r="A405" s="45"/>
      <c r="B405" s="10"/>
      <c r="C405" s="9"/>
      <c r="D405" s="10"/>
      <c r="E405" s="10"/>
      <c r="F405" s="369"/>
      <c r="G405" s="369"/>
      <c r="H405" s="23"/>
      <c r="I405" s="28"/>
      <c r="J405" s="39"/>
    </row>
    <row r="406" spans="1:10" ht="11.45" customHeight="1">
      <c r="A406" s="45"/>
      <c r="B406" s="10"/>
      <c r="C406" s="9"/>
      <c r="D406" s="10"/>
      <c r="E406" s="10"/>
      <c r="F406" s="369"/>
      <c r="G406" s="369"/>
      <c r="H406" s="23"/>
      <c r="I406" s="28"/>
      <c r="J406" s="39"/>
    </row>
    <row r="407" spans="1:10" ht="11.45" customHeight="1">
      <c r="A407" s="11"/>
      <c r="B407" s="16"/>
      <c r="C407" s="17"/>
      <c r="D407" s="17"/>
      <c r="E407" s="17"/>
      <c r="F407" s="16"/>
      <c r="G407" s="16"/>
      <c r="H407" s="23"/>
      <c r="I407" s="28"/>
      <c r="J407" s="28">
        <f t="shared" si="10"/>
        <v>0</v>
      </c>
    </row>
    <row r="408" spans="1:10" ht="24.95" customHeight="1">
      <c r="A408" s="45" t="s">
        <v>175</v>
      </c>
      <c r="B408" s="10"/>
      <c r="C408" s="9" t="s">
        <v>82</v>
      </c>
      <c r="D408" s="10"/>
      <c r="E408" s="10"/>
      <c r="F408" s="369"/>
      <c r="G408" s="369"/>
      <c r="H408" s="23">
        <v>0</v>
      </c>
      <c r="I408" s="28"/>
      <c r="J408" s="39">
        <f>SUM(J409:J411)</f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>
      <c r="A411" s="11"/>
      <c r="B411" s="16"/>
      <c r="C411" s="17"/>
      <c r="D411" s="17"/>
      <c r="E411" s="17"/>
      <c r="F411" s="16"/>
      <c r="G411" s="16"/>
      <c r="H411" s="23"/>
      <c r="I411" s="28"/>
      <c r="J411" s="28">
        <f t="shared" si="10"/>
        <v>0</v>
      </c>
    </row>
    <row r="412" spans="1:10" ht="24.95" customHeight="1">
      <c r="A412" s="45" t="s">
        <v>176</v>
      </c>
      <c r="B412" s="10"/>
      <c r="C412" s="9" t="s">
        <v>84</v>
      </c>
      <c r="D412" s="10"/>
      <c r="E412" s="10"/>
      <c r="F412" s="369"/>
      <c r="G412" s="369"/>
      <c r="H412" s="23">
        <v>0</v>
      </c>
      <c r="I412" s="28"/>
      <c r="J412" s="39">
        <f>SUM(J413:J415)</f>
        <v>0</v>
      </c>
    </row>
    <row r="413" spans="1:10" ht="12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9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10.15" customHeight="1">
      <c r="A415" s="11"/>
      <c r="B415" s="19"/>
      <c r="C415" s="14"/>
      <c r="D415" s="14"/>
      <c r="E415" s="14"/>
      <c r="F415" s="15"/>
      <c r="G415" s="15"/>
      <c r="H415" s="23"/>
      <c r="I415" s="28"/>
      <c r="J415" s="28">
        <f t="shared" si="10"/>
        <v>0</v>
      </c>
    </row>
    <row r="416" spans="1:10" ht="24.95" customHeight="1">
      <c r="A416" s="45" t="s">
        <v>177</v>
      </c>
      <c r="B416" s="10"/>
      <c r="C416" s="9" t="s">
        <v>86</v>
      </c>
      <c r="D416" s="10"/>
      <c r="E416" s="10"/>
      <c r="F416" s="369"/>
      <c r="G416" s="369"/>
      <c r="H416" s="23">
        <v>0</v>
      </c>
      <c r="I416" s="28"/>
      <c r="J416" s="39">
        <f>SUM(J417:J419)</f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>
      <c r="A419" s="11"/>
      <c r="B419" s="12"/>
      <c r="C419" s="13"/>
      <c r="D419" s="14"/>
      <c r="E419" s="14"/>
      <c r="F419" s="15"/>
      <c r="G419" s="15"/>
      <c r="H419" s="24"/>
      <c r="I419" s="28"/>
      <c r="J419" s="28">
        <f t="shared" si="10"/>
        <v>0</v>
      </c>
    </row>
    <row r="420" spans="1:10" s="2" customFormat="1" ht="15.75">
      <c r="A420" s="32" t="s">
        <v>91</v>
      </c>
      <c r="B420" s="33"/>
      <c r="C420" s="34"/>
      <c r="D420" s="35"/>
      <c r="E420" s="35"/>
      <c r="F420" s="36"/>
      <c r="G420" s="36"/>
      <c r="H420" s="37"/>
      <c r="I420" s="38"/>
      <c r="J420" s="28"/>
    </row>
    <row r="421" spans="1:10" ht="24.95" customHeight="1">
      <c r="A421" s="41" t="s">
        <v>181</v>
      </c>
      <c r="B421" s="40"/>
      <c r="C421" s="42"/>
      <c r="D421" s="42"/>
      <c r="E421" s="42"/>
      <c r="F421" s="259"/>
      <c r="G421" s="259"/>
      <c r="H421" s="43"/>
      <c r="I421" s="44"/>
      <c r="J421" s="28"/>
    </row>
    <row r="422" spans="1:10" ht="24.95" customHeight="1">
      <c r="A422" s="45" t="s">
        <v>13</v>
      </c>
      <c r="B422" s="10"/>
      <c r="C422" s="9" t="s">
        <v>93</v>
      </c>
      <c r="D422" s="10"/>
      <c r="E422" s="10"/>
      <c r="F422" s="369"/>
      <c r="G422" s="369"/>
      <c r="H422" s="23">
        <v>0</v>
      </c>
      <c r="I422" s="28"/>
      <c r="J422" s="39">
        <f>SUM(J423:J425)</f>
        <v>0</v>
      </c>
    </row>
    <row r="423" spans="1:10" s="2" customFormat="1">
      <c r="F423" s="157"/>
      <c r="G423" s="157"/>
      <c r="H423" s="157"/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s="2" customFormat="1">
      <c r="A425" s="11"/>
      <c r="B425" s="12"/>
      <c r="C425" s="13"/>
      <c r="D425" s="14"/>
      <c r="E425" s="14"/>
      <c r="F425" s="15"/>
      <c r="G425" s="15"/>
      <c r="H425" s="24"/>
      <c r="I425" s="28"/>
      <c r="J425" s="28">
        <f t="shared" si="10"/>
        <v>0</v>
      </c>
    </row>
    <row r="426" spans="1:10" ht="24.95" customHeight="1">
      <c r="A426" s="45" t="s">
        <v>94</v>
      </c>
      <c r="B426" s="10"/>
      <c r="C426" s="9" t="s">
        <v>95</v>
      </c>
      <c r="D426" s="10"/>
      <c r="E426" s="10"/>
      <c r="F426" s="369"/>
      <c r="G426" s="369"/>
      <c r="H426" s="23">
        <v>0</v>
      </c>
      <c r="I426" s="28"/>
      <c r="J426" s="39">
        <f>SUM(J427:J429)</f>
        <v>556.85</v>
      </c>
    </row>
    <row r="427" spans="1:10" s="2" customFormat="1">
      <c r="A427" s="11"/>
      <c r="B427" s="12"/>
      <c r="C427" s="13" t="s">
        <v>898</v>
      </c>
      <c r="D427" s="14" t="s">
        <v>899</v>
      </c>
      <c r="E427" s="14" t="s">
        <v>900</v>
      </c>
      <c r="F427" s="509">
        <v>5</v>
      </c>
      <c r="G427" s="506" t="s">
        <v>19</v>
      </c>
      <c r="H427" s="100">
        <v>43</v>
      </c>
      <c r="I427" s="28">
        <v>12.95</v>
      </c>
      <c r="J427" s="28">
        <f>H427*I427</f>
        <v>556.85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ref="J428:J489" si="11">H428*I428</f>
        <v>0</v>
      </c>
    </row>
    <row r="429" spans="1:10" s="2" customFormat="1">
      <c r="A429" s="11"/>
      <c r="B429" s="12"/>
      <c r="C429" s="13"/>
      <c r="D429" s="14"/>
      <c r="E429" s="14"/>
      <c r="F429" s="15"/>
      <c r="G429" s="15"/>
      <c r="H429" s="24"/>
      <c r="I429" s="28"/>
      <c r="J429" s="28">
        <f t="shared" si="11"/>
        <v>0</v>
      </c>
    </row>
    <row r="430" spans="1:10" ht="24.95" customHeight="1">
      <c r="A430" s="45" t="s">
        <v>96</v>
      </c>
      <c r="B430" s="10"/>
      <c r="C430" s="9" t="s">
        <v>97</v>
      </c>
      <c r="D430" s="10"/>
      <c r="E430" s="10"/>
      <c r="F430" s="369"/>
      <c r="G430" s="369"/>
      <c r="H430" s="23">
        <v>0</v>
      </c>
      <c r="I430" s="28"/>
      <c r="J430" s="39">
        <f>SUM(J431:J433)</f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s="2" customFormat="1">
      <c r="A433" s="11"/>
      <c r="B433" s="12"/>
      <c r="C433" s="13"/>
      <c r="D433" s="14"/>
      <c r="E433" s="14"/>
      <c r="F433" s="15"/>
      <c r="G433" s="15"/>
      <c r="H433" s="24"/>
      <c r="I433" s="28"/>
      <c r="J433" s="28">
        <f t="shared" si="11"/>
        <v>0</v>
      </c>
    </row>
    <row r="434" spans="1:10" ht="24.95" customHeight="1">
      <c r="A434" s="45" t="s">
        <v>104</v>
      </c>
      <c r="B434" s="10"/>
      <c r="C434" s="9" t="s">
        <v>28</v>
      </c>
      <c r="D434" s="10"/>
      <c r="E434" s="10"/>
      <c r="F434" s="369"/>
      <c r="G434" s="369"/>
      <c r="H434" s="23">
        <v>0</v>
      </c>
      <c r="I434" s="28"/>
      <c r="J434" s="39">
        <f>SUM(J435:J437)</f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>
      <c r="A437" s="11"/>
      <c r="B437" s="16"/>
      <c r="C437" s="17"/>
      <c r="D437" s="17"/>
      <c r="E437" s="17"/>
      <c r="F437" s="16"/>
      <c r="G437" s="16"/>
      <c r="H437" s="23"/>
      <c r="I437" s="28"/>
      <c r="J437" s="28">
        <f t="shared" si="11"/>
        <v>0</v>
      </c>
    </row>
    <row r="438" spans="1:10" ht="24.95" customHeight="1">
      <c r="A438" s="45" t="s">
        <v>39</v>
      </c>
      <c r="B438" s="10"/>
      <c r="C438" s="9" t="s">
        <v>185</v>
      </c>
      <c r="D438" s="10"/>
      <c r="E438" s="10"/>
      <c r="F438" s="369"/>
      <c r="G438" s="369"/>
      <c r="H438" s="23">
        <v>0</v>
      </c>
      <c r="I438" s="28"/>
      <c r="J438" s="39">
        <f>SUM(J439:J441)</f>
        <v>0</v>
      </c>
    </row>
    <row r="439" spans="1:10" s="2" customFormat="1">
      <c r="A439" s="11"/>
      <c r="B439" s="12"/>
      <c r="C439" s="13"/>
      <c r="D439" s="14"/>
      <c r="E439" s="14"/>
      <c r="F439" s="15"/>
      <c r="G439" s="15"/>
      <c r="H439" s="24"/>
      <c r="I439" s="28"/>
      <c r="J439" s="28">
        <f t="shared" si="11"/>
        <v>0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1"/>
        <v>0</v>
      </c>
    </row>
    <row r="441" spans="1:10" s="2" customFormat="1">
      <c r="A441" s="11"/>
      <c r="B441" s="12"/>
      <c r="C441" s="13"/>
      <c r="D441" s="14"/>
      <c r="E441" s="14"/>
      <c r="F441" s="15"/>
      <c r="G441" s="15"/>
      <c r="H441" s="24"/>
      <c r="I441" s="28"/>
      <c r="J441" s="28">
        <f t="shared" si="11"/>
        <v>0</v>
      </c>
    </row>
    <row r="442" spans="1:10" ht="24.95" customHeight="1">
      <c r="A442" s="45" t="s">
        <v>41</v>
      </c>
      <c r="B442" s="10"/>
      <c r="C442" s="9" t="s">
        <v>191</v>
      </c>
      <c r="D442" s="10"/>
      <c r="E442" s="10"/>
      <c r="F442" s="369"/>
      <c r="G442" s="369"/>
      <c r="H442" s="23">
        <v>0</v>
      </c>
      <c r="I442" s="28"/>
      <c r="J442" s="39">
        <f>SUM(J443:J445)</f>
        <v>0</v>
      </c>
    </row>
    <row r="443" spans="1:10">
      <c r="A443" s="11"/>
      <c r="B443" s="16"/>
      <c r="C443" s="17"/>
      <c r="D443" s="17"/>
      <c r="E443" s="17"/>
      <c r="F443" s="16"/>
      <c r="G443" s="16"/>
      <c r="H443" s="23"/>
      <c r="I443" s="28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1"/>
        <v>0</v>
      </c>
    </row>
    <row r="445" spans="1:10" s="2" customFormat="1">
      <c r="A445" s="11"/>
      <c r="B445" s="12"/>
      <c r="C445" s="13"/>
      <c r="D445" s="14"/>
      <c r="E445" s="14"/>
      <c r="F445" s="15"/>
      <c r="G445" s="15"/>
      <c r="H445" s="24"/>
      <c r="I445" s="28"/>
      <c r="J445" s="28">
        <f t="shared" si="11"/>
        <v>0</v>
      </c>
    </row>
    <row r="446" spans="1:10" ht="24.95" customHeight="1">
      <c r="A446" s="45" t="s">
        <v>43</v>
      </c>
      <c r="B446" s="10"/>
      <c r="C446" s="9" t="s">
        <v>192</v>
      </c>
      <c r="D446" s="10"/>
      <c r="E446" s="10"/>
      <c r="F446" s="369"/>
      <c r="G446" s="369"/>
      <c r="H446" s="23">
        <v>0</v>
      </c>
      <c r="I446" s="28"/>
      <c r="J446" s="39">
        <f>SUM(J447:J449)</f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>
      <c r="A449" s="11"/>
      <c r="B449" s="16"/>
      <c r="C449" s="17"/>
      <c r="D449" s="17"/>
      <c r="E449" s="17"/>
      <c r="F449" s="16"/>
      <c r="G449" s="16"/>
      <c r="H449" s="23"/>
      <c r="I449" s="28"/>
      <c r="J449" s="28">
        <f t="shared" si="11"/>
        <v>0</v>
      </c>
    </row>
    <row r="450" spans="1:10" ht="24.95" customHeight="1">
      <c r="A450" s="45" t="s">
        <v>49</v>
      </c>
      <c r="B450" s="10"/>
      <c r="C450" s="9" t="s">
        <v>196</v>
      </c>
      <c r="D450" s="10"/>
      <c r="E450" s="10"/>
      <c r="F450" s="369"/>
      <c r="G450" s="369"/>
      <c r="H450" s="23">
        <v>0</v>
      </c>
      <c r="I450" s="28"/>
      <c r="J450" s="39">
        <f>SUM(J451:J453)</f>
        <v>0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s="2" customFormat="1">
      <c r="A453" s="11"/>
      <c r="B453" s="12"/>
      <c r="C453" s="13"/>
      <c r="D453" s="14"/>
      <c r="E453" s="14"/>
      <c r="F453" s="15"/>
      <c r="G453" s="15"/>
      <c r="H453" s="24"/>
      <c r="I453" s="28"/>
      <c r="J453" s="28">
        <f t="shared" si="11"/>
        <v>0</v>
      </c>
    </row>
    <row r="454" spans="1:10" ht="24.95" customHeight="1">
      <c r="A454" s="45" t="s">
        <v>51</v>
      </c>
      <c r="B454" s="10"/>
      <c r="C454" s="9" t="s">
        <v>197</v>
      </c>
      <c r="D454" s="10"/>
      <c r="E454" s="10"/>
      <c r="F454" s="369"/>
      <c r="G454" s="369"/>
      <c r="H454" s="23">
        <v>0</v>
      </c>
      <c r="I454" s="28"/>
      <c r="J454" s="39">
        <f>SUM(J455:J457)</f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>
        <f t="shared" si="11"/>
        <v>0</v>
      </c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/>
    </row>
    <row r="457" spans="1:10">
      <c r="A457" s="11"/>
      <c r="B457" s="16"/>
      <c r="C457" s="17"/>
      <c r="D457" s="17"/>
      <c r="E457" s="17"/>
      <c r="F457" s="16"/>
      <c r="G457" s="16"/>
      <c r="H457" s="23"/>
      <c r="I457" s="28"/>
      <c r="J457" s="28">
        <f t="shared" si="11"/>
        <v>0</v>
      </c>
    </row>
    <row r="458" spans="1:10" ht="24.95" customHeight="1">
      <c r="A458" s="45" t="s">
        <v>55</v>
      </c>
      <c r="B458" s="10"/>
      <c r="C458" s="9" t="s">
        <v>198</v>
      </c>
      <c r="D458" s="10"/>
      <c r="E458" s="10"/>
      <c r="F458" s="369"/>
      <c r="G458" s="369"/>
      <c r="H458" s="23">
        <v>0</v>
      </c>
      <c r="I458" s="28"/>
      <c r="J458" s="39">
        <f>SUM(J459:J461)</f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>
        <f t="shared" si="11"/>
        <v>0</v>
      </c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/>
    </row>
    <row r="461" spans="1:10">
      <c r="A461" s="11"/>
      <c r="B461" s="16"/>
      <c r="C461" s="17"/>
      <c r="D461" s="17"/>
      <c r="E461" s="17"/>
      <c r="F461" s="16"/>
      <c r="G461" s="16"/>
      <c r="H461" s="23"/>
      <c r="I461" s="28"/>
      <c r="J461" s="28">
        <f t="shared" si="11"/>
        <v>0</v>
      </c>
    </row>
    <row r="462" spans="1:10" ht="24.95" customHeight="1">
      <c r="A462" s="45" t="s">
        <v>57</v>
      </c>
      <c r="B462" s="10"/>
      <c r="C462" s="9" t="s">
        <v>199</v>
      </c>
      <c r="D462" s="10"/>
      <c r="E462" s="10"/>
      <c r="F462" s="369"/>
      <c r="G462" s="369"/>
      <c r="H462" s="23">
        <v>0</v>
      </c>
      <c r="I462" s="28"/>
      <c r="J462" s="39">
        <f>SUM(J463:J465)</f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>
      <c r="A465" s="11"/>
      <c r="B465" s="16"/>
      <c r="C465" s="17"/>
      <c r="D465" s="17"/>
      <c r="E465" s="17"/>
      <c r="F465" s="16"/>
      <c r="G465" s="16"/>
      <c r="H465" s="23"/>
      <c r="I465" s="28"/>
      <c r="J465" s="28">
        <f t="shared" si="11"/>
        <v>0</v>
      </c>
    </row>
    <row r="466" spans="1:10" ht="24.95" customHeight="1">
      <c r="A466" s="45" t="s">
        <v>59</v>
      </c>
      <c r="B466" s="10"/>
      <c r="C466" s="9" t="s">
        <v>200</v>
      </c>
      <c r="D466" s="10"/>
      <c r="E466" s="10"/>
      <c r="F466" s="369"/>
      <c r="G466" s="369"/>
      <c r="H466" s="23">
        <v>0</v>
      </c>
      <c r="I466" s="28"/>
      <c r="J466" s="39">
        <f>SUM(J467:J469)</f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>
        <f t="shared" si="11"/>
        <v>0</v>
      </c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/>
    </row>
    <row r="469" spans="1:10" s="2" customFormat="1">
      <c r="A469" s="11"/>
      <c r="B469" s="12"/>
      <c r="C469" s="13"/>
      <c r="D469" s="14"/>
      <c r="E469" s="14"/>
      <c r="F469" s="15"/>
      <c r="G469" s="15"/>
      <c r="H469" s="24"/>
      <c r="I469" s="28"/>
      <c r="J469" s="28">
        <f t="shared" si="11"/>
        <v>0</v>
      </c>
    </row>
    <row r="470" spans="1:10" ht="24.95" customHeight="1">
      <c r="A470" s="45" t="s">
        <v>64</v>
      </c>
      <c r="B470" s="10"/>
      <c r="C470" s="9" t="s">
        <v>44</v>
      </c>
      <c r="D470" s="10"/>
      <c r="E470" s="10"/>
      <c r="F470" s="369"/>
      <c r="G470" s="369"/>
      <c r="H470" s="23">
        <v>0</v>
      </c>
      <c r="I470" s="28"/>
      <c r="J470" s="39">
        <f>SUM(J471:J473)</f>
        <v>888.36</v>
      </c>
    </row>
    <row r="471" spans="1:10" s="2" customFormat="1" ht="22.5">
      <c r="A471" s="11"/>
      <c r="B471" s="12"/>
      <c r="C471" s="13" t="s">
        <v>901</v>
      </c>
      <c r="D471" s="14" t="s">
        <v>902</v>
      </c>
      <c r="E471" s="54" t="s">
        <v>835</v>
      </c>
      <c r="F471" s="502">
        <v>5</v>
      </c>
      <c r="G471" s="502" t="s">
        <v>882</v>
      </c>
      <c r="H471" s="100">
        <v>44</v>
      </c>
      <c r="I471" s="48">
        <v>9.7100000000000009</v>
      </c>
      <c r="J471" s="28">
        <f t="shared" si="11"/>
        <v>427.24</v>
      </c>
    </row>
    <row r="472" spans="1:10" s="2" customFormat="1" ht="22.5">
      <c r="A472" s="11"/>
      <c r="B472" s="12"/>
      <c r="C472" s="13" t="s">
        <v>903</v>
      </c>
      <c r="D472" s="14" t="s">
        <v>749</v>
      </c>
      <c r="E472" s="54" t="s">
        <v>904</v>
      </c>
      <c r="F472" s="502">
        <v>5</v>
      </c>
      <c r="G472" s="502" t="s">
        <v>836</v>
      </c>
      <c r="H472" s="100">
        <v>44</v>
      </c>
      <c r="I472" s="48">
        <v>10.48</v>
      </c>
      <c r="J472" s="28">
        <f t="shared" si="11"/>
        <v>461.12</v>
      </c>
    </row>
    <row r="473" spans="1:10" s="2" customFormat="1">
      <c r="A473" s="11"/>
      <c r="B473" s="12"/>
      <c r="C473" s="13"/>
      <c r="D473" s="14"/>
      <c r="E473" s="14"/>
      <c r="F473" s="15"/>
      <c r="G473" s="15"/>
      <c r="H473" s="24"/>
      <c r="I473" s="28"/>
      <c r="J473" s="28">
        <f t="shared" si="11"/>
        <v>0</v>
      </c>
    </row>
    <row r="474" spans="1:10" ht="24.95" customHeight="1">
      <c r="A474" s="45" t="s">
        <v>69</v>
      </c>
      <c r="B474" s="10"/>
      <c r="C474" s="9" t="s">
        <v>50</v>
      </c>
      <c r="D474" s="10"/>
      <c r="E474" s="10"/>
      <c r="F474" s="369"/>
      <c r="G474" s="369"/>
      <c r="H474" s="23">
        <v>0</v>
      </c>
      <c r="I474" s="28"/>
      <c r="J474" s="39">
        <f>SUM(J475:J477)</f>
        <v>114.32</v>
      </c>
    </row>
    <row r="475" spans="1:10" ht="22.5">
      <c r="A475" s="11"/>
      <c r="B475" s="16"/>
      <c r="C475" s="17" t="s">
        <v>905</v>
      </c>
      <c r="D475" s="17" t="s">
        <v>202</v>
      </c>
      <c r="E475" s="54" t="s">
        <v>835</v>
      </c>
      <c r="F475" s="502">
        <v>5</v>
      </c>
      <c r="G475" s="502" t="s">
        <v>836</v>
      </c>
      <c r="H475" s="100">
        <v>8</v>
      </c>
      <c r="I475" s="48">
        <v>14.29</v>
      </c>
      <c r="J475" s="28">
        <f t="shared" si="11"/>
        <v>114.32</v>
      </c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/>
    </row>
    <row r="477" spans="1:10">
      <c r="A477" s="11"/>
      <c r="B477" s="16"/>
      <c r="C477" s="17"/>
      <c r="D477" s="17"/>
      <c r="E477" s="17"/>
      <c r="F477" s="16"/>
      <c r="G477" s="16"/>
      <c r="H477" s="23"/>
      <c r="I477" s="28"/>
      <c r="J477" s="28">
        <f t="shared" si="11"/>
        <v>0</v>
      </c>
    </row>
    <row r="478" spans="1:10" ht="24.95" customHeight="1">
      <c r="A478" s="45" t="s">
        <v>71</v>
      </c>
      <c r="B478" s="10"/>
      <c r="C478" s="9" t="s">
        <v>203</v>
      </c>
      <c r="D478" s="10"/>
      <c r="E478" s="10"/>
      <c r="F478" s="369"/>
      <c r="G478" s="369"/>
      <c r="H478" s="23">
        <v>0</v>
      </c>
      <c r="I478" s="28"/>
      <c r="J478" s="39">
        <f>SUM(J479:J481)</f>
        <v>1047.6399999999999</v>
      </c>
    </row>
    <row r="479" spans="1:10" s="2" customFormat="1" ht="45">
      <c r="A479" s="11"/>
      <c r="B479" s="12"/>
      <c r="C479" s="13" t="s">
        <v>906</v>
      </c>
      <c r="D479" s="14"/>
      <c r="E479" s="14" t="s">
        <v>907</v>
      </c>
      <c r="F479" s="15" t="s">
        <v>39</v>
      </c>
      <c r="G479" s="15" t="s">
        <v>908</v>
      </c>
      <c r="H479" s="24">
        <v>44</v>
      </c>
      <c r="I479" s="60">
        <v>23.81</v>
      </c>
      <c r="J479" s="28">
        <f t="shared" si="11"/>
        <v>1047.6399999999999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s="2" customFormat="1">
      <c r="A481" s="11"/>
      <c r="B481" s="12"/>
      <c r="C481" s="13"/>
      <c r="D481" s="14"/>
      <c r="E481" s="14"/>
      <c r="F481" s="15"/>
      <c r="G481" s="15"/>
      <c r="H481" s="24"/>
      <c r="I481" s="28"/>
      <c r="J481" s="28">
        <f t="shared" si="11"/>
        <v>0</v>
      </c>
    </row>
    <row r="482" spans="1:10" ht="24.95" customHeight="1">
      <c r="A482" s="45" t="s">
        <v>73</v>
      </c>
      <c r="B482" s="10"/>
      <c r="C482" s="9" t="s">
        <v>207</v>
      </c>
      <c r="D482" s="10"/>
      <c r="E482" s="10"/>
      <c r="F482" s="369"/>
      <c r="G482" s="369"/>
      <c r="H482" s="23">
        <v>0</v>
      </c>
      <c r="I482" s="28"/>
      <c r="J482" s="39">
        <f>SUM(J483:J485)</f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>
      <c r="A485" s="11"/>
      <c r="B485" s="16"/>
      <c r="C485" s="17"/>
      <c r="D485" s="17"/>
      <c r="E485" s="17"/>
      <c r="F485" s="16"/>
      <c r="G485" s="16"/>
      <c r="H485" s="23"/>
      <c r="I485" s="28"/>
      <c r="J485" s="28">
        <f t="shared" si="11"/>
        <v>0</v>
      </c>
    </row>
    <row r="486" spans="1:10" ht="24.95" customHeight="1">
      <c r="A486" s="45" t="s">
        <v>75</v>
      </c>
      <c r="B486" s="10"/>
      <c r="C486" s="9" t="s">
        <v>212</v>
      </c>
      <c r="D486" s="10"/>
      <c r="E486" s="10"/>
      <c r="F486" s="369"/>
      <c r="G486" s="369"/>
      <c r="H486" s="23">
        <v>0</v>
      </c>
      <c r="I486" s="28"/>
      <c r="J486" s="39">
        <f>SUM(J487:J489)</f>
        <v>0</v>
      </c>
    </row>
    <row r="487" spans="1:10" s="2" customFormat="1">
      <c r="A487" s="11"/>
      <c r="B487" s="12"/>
      <c r="C487" s="13"/>
      <c r="D487" s="14"/>
      <c r="E487" s="14"/>
      <c r="F487" s="15"/>
      <c r="G487" s="15"/>
      <c r="H487" s="24"/>
      <c r="I487" s="28"/>
      <c r="J487" s="28">
        <f t="shared" si="11"/>
        <v>0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28"/>
      <c r="J488" s="28">
        <f t="shared" si="11"/>
        <v>0</v>
      </c>
    </row>
    <row r="489" spans="1:10" s="2" customFormat="1">
      <c r="A489" s="11"/>
      <c r="B489" s="12"/>
      <c r="C489" s="13"/>
      <c r="D489" s="14"/>
      <c r="E489" s="14"/>
      <c r="F489" s="15"/>
      <c r="G489" s="15"/>
      <c r="H489" s="24"/>
      <c r="I489" s="28"/>
      <c r="J489" s="28">
        <f t="shared" si="11"/>
        <v>0</v>
      </c>
    </row>
    <row r="490" spans="1:10" ht="24.95" customHeight="1">
      <c r="A490" s="45" t="s">
        <v>77</v>
      </c>
      <c r="B490" s="10"/>
      <c r="C490" s="9" t="s">
        <v>219</v>
      </c>
      <c r="D490" s="10"/>
      <c r="E490" s="10"/>
      <c r="F490" s="369"/>
      <c r="G490" s="369"/>
      <c r="H490" s="23">
        <v>0</v>
      </c>
      <c r="I490" s="28"/>
      <c r="J490" s="39">
        <f>SUM(J491:J493)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>
        <f t="shared" ref="J491:J521" si="12">H491*I491</f>
        <v>0</v>
      </c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/>
    </row>
    <row r="493" spans="1:10">
      <c r="A493" s="11"/>
      <c r="B493" s="16"/>
      <c r="C493" s="17"/>
      <c r="D493" s="17"/>
      <c r="E493" s="17"/>
      <c r="F493" s="16"/>
      <c r="G493" s="16"/>
      <c r="H493" s="23"/>
      <c r="I493" s="28"/>
      <c r="J493" s="28">
        <f t="shared" si="12"/>
        <v>0</v>
      </c>
    </row>
    <row r="494" spans="1:10" ht="24.95" customHeight="1">
      <c r="A494" s="45" t="s">
        <v>79</v>
      </c>
      <c r="B494" s="10"/>
      <c r="C494" s="9" t="s">
        <v>220</v>
      </c>
      <c r="D494" s="10"/>
      <c r="E494" s="10"/>
      <c r="F494" s="369"/>
      <c r="G494" s="369"/>
      <c r="H494" s="23">
        <v>0</v>
      </c>
      <c r="I494" s="28"/>
      <c r="J494" s="39">
        <f>SUM(J495:J497)</f>
        <v>556.85</v>
      </c>
    </row>
    <row r="495" spans="1:10" s="2" customFormat="1" ht="38.25" customHeight="1">
      <c r="A495" s="11"/>
      <c r="B495" s="12"/>
      <c r="C495" s="46" t="s">
        <v>909</v>
      </c>
      <c r="D495" s="55" t="s">
        <v>910</v>
      </c>
      <c r="E495" s="55" t="s">
        <v>911</v>
      </c>
      <c r="F495" s="506">
        <v>5</v>
      </c>
      <c r="G495" s="506" t="s">
        <v>19</v>
      </c>
      <c r="H495" s="100">
        <v>43</v>
      </c>
      <c r="I495" s="48">
        <v>12.95</v>
      </c>
      <c r="J495" s="28">
        <f t="shared" si="12"/>
        <v>556.85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s="2" customFormat="1">
      <c r="A497" s="11"/>
      <c r="B497" s="12"/>
      <c r="C497" s="13"/>
      <c r="D497" s="14"/>
      <c r="E497" s="14"/>
      <c r="F497" s="15"/>
      <c r="G497" s="15"/>
      <c r="H497" s="24"/>
      <c r="I497" s="28"/>
      <c r="J497" s="28">
        <f t="shared" si="12"/>
        <v>0</v>
      </c>
    </row>
    <row r="498" spans="1:10" ht="24.95" customHeight="1">
      <c r="A498" s="45" t="s">
        <v>81</v>
      </c>
      <c r="B498" s="10"/>
      <c r="C498" s="9" t="s">
        <v>227</v>
      </c>
      <c r="D498" s="10"/>
      <c r="E498" s="10"/>
      <c r="F498" s="369"/>
      <c r="G498" s="369"/>
      <c r="H498" s="23">
        <v>0</v>
      </c>
      <c r="I498" s="28"/>
      <c r="J498" s="39">
        <f>SUM(J499:J501)</f>
        <v>100.03</v>
      </c>
    </row>
    <row r="499" spans="1:10" ht="10.15" customHeight="1">
      <c r="A499" s="45"/>
      <c r="B499" s="10"/>
      <c r="C499" s="73" t="s">
        <v>912</v>
      </c>
      <c r="D499" s="55" t="s">
        <v>913</v>
      </c>
      <c r="E499" s="55" t="s">
        <v>17</v>
      </c>
      <c r="F499" s="502">
        <v>5</v>
      </c>
      <c r="G499" s="502" t="s">
        <v>19</v>
      </c>
      <c r="H499" s="100">
        <v>7</v>
      </c>
      <c r="I499" s="48">
        <v>14.29</v>
      </c>
      <c r="J499" s="28">
        <f t="shared" si="12"/>
        <v>100.03</v>
      </c>
    </row>
    <row r="500" spans="1:10" ht="10.9" customHeight="1">
      <c r="A500" s="45"/>
      <c r="B500" s="10"/>
      <c r="C500" s="9"/>
      <c r="D500" s="10"/>
      <c r="E500" s="10"/>
      <c r="F500" s="369"/>
      <c r="G500" s="369"/>
      <c r="H500" s="23"/>
      <c r="I500" s="28"/>
      <c r="J500" s="39"/>
    </row>
    <row r="501" spans="1:10" s="2" customFormat="1">
      <c r="A501" s="11"/>
      <c r="B501" s="12"/>
      <c r="C501" s="13"/>
      <c r="D501" s="14"/>
      <c r="E501" s="14"/>
      <c r="F501" s="15"/>
      <c r="G501" s="15"/>
      <c r="H501" s="24"/>
      <c r="I501" s="28"/>
      <c r="J501" s="28">
        <f t="shared" si="12"/>
        <v>0</v>
      </c>
    </row>
    <row r="502" spans="1:10" ht="24.95" customHeight="1">
      <c r="A502" s="45" t="s">
        <v>83</v>
      </c>
      <c r="B502" s="10"/>
      <c r="C502" s="9" t="s">
        <v>58</v>
      </c>
      <c r="D502" s="10"/>
      <c r="E502" s="10"/>
      <c r="F502" s="369"/>
      <c r="G502" s="369"/>
      <c r="H502" s="23">
        <v>0</v>
      </c>
      <c r="I502" s="28"/>
      <c r="J502" s="39">
        <f>SUM(J505)</f>
        <v>0</v>
      </c>
    </row>
    <row r="503" spans="1:10" ht="10.9" customHeight="1">
      <c r="A503" s="9"/>
      <c r="B503" s="10"/>
      <c r="C503" s="9"/>
      <c r="D503" s="10"/>
      <c r="E503" s="10"/>
      <c r="F503" s="369"/>
      <c r="G503" s="369"/>
      <c r="H503" s="23"/>
      <c r="I503" s="28"/>
      <c r="J503" s="39"/>
    </row>
    <row r="504" spans="1:10" ht="10.9" customHeight="1">
      <c r="A504" s="9"/>
      <c r="B504" s="10"/>
      <c r="C504" s="9"/>
      <c r="D504" s="10"/>
      <c r="E504" s="10"/>
      <c r="F504" s="369"/>
      <c r="G504" s="369"/>
      <c r="H504" s="23"/>
      <c r="I504" s="28"/>
      <c r="J504" s="39"/>
    </row>
    <row r="505" spans="1:10" s="2" customFormat="1">
      <c r="A505" s="11"/>
      <c r="B505" s="12"/>
      <c r="C505" s="13"/>
      <c r="D505" s="14"/>
      <c r="E505" s="14"/>
      <c r="F505" s="15"/>
      <c r="G505" s="15"/>
      <c r="H505" s="24"/>
      <c r="I505" s="28"/>
      <c r="J505" s="28">
        <f t="shared" si="12"/>
        <v>0</v>
      </c>
    </row>
    <row r="506" spans="1:10" ht="24.95" customHeight="1">
      <c r="A506" s="45" t="s">
        <v>85</v>
      </c>
      <c r="B506" s="10"/>
      <c r="C506" s="9" t="s">
        <v>60</v>
      </c>
      <c r="D506" s="10"/>
      <c r="E506" s="10"/>
      <c r="F506" s="369"/>
      <c r="G506" s="369"/>
      <c r="H506" s="23">
        <v>0</v>
      </c>
      <c r="I506" s="28"/>
      <c r="J506" s="39">
        <f>SUM(J509)</f>
        <v>0</v>
      </c>
    </row>
    <row r="507" spans="1:10" ht="10.9" customHeight="1">
      <c r="A507" s="45"/>
      <c r="B507" s="10"/>
      <c r="C507" s="9"/>
      <c r="D507" s="10"/>
      <c r="E507" s="10"/>
      <c r="F507" s="369"/>
      <c r="G507" s="369"/>
      <c r="H507" s="23"/>
      <c r="I507" s="28"/>
      <c r="J507" s="39"/>
    </row>
    <row r="508" spans="1:10" ht="12.6" customHeight="1">
      <c r="A508" s="45"/>
      <c r="B508" s="10"/>
      <c r="C508" s="9"/>
      <c r="D508" s="10"/>
      <c r="E508" s="10"/>
      <c r="F508" s="369"/>
      <c r="G508" s="369"/>
      <c r="H508" s="23"/>
      <c r="I508" s="28"/>
      <c r="J508" s="39"/>
    </row>
    <row r="509" spans="1:10" s="2" customFormat="1">
      <c r="A509" s="11"/>
      <c r="B509" s="12"/>
      <c r="C509" s="13"/>
      <c r="D509" s="14"/>
      <c r="E509" s="14"/>
      <c r="F509" s="15"/>
      <c r="G509" s="15"/>
      <c r="H509" s="24"/>
      <c r="I509" s="28"/>
      <c r="J509" s="28">
        <f t="shared" si="12"/>
        <v>0</v>
      </c>
    </row>
    <row r="510" spans="1:10" ht="24.95" customHeight="1">
      <c r="A510" s="45" t="s">
        <v>126</v>
      </c>
      <c r="B510" s="10"/>
      <c r="C510" s="9" t="s">
        <v>60</v>
      </c>
      <c r="D510" s="10"/>
      <c r="E510" s="10"/>
      <c r="F510" s="369"/>
      <c r="G510" s="369"/>
      <c r="H510" s="23">
        <v>0</v>
      </c>
      <c r="I510" s="28"/>
      <c r="J510" s="39">
        <f>SUM(J511:J513)</f>
        <v>602</v>
      </c>
    </row>
    <row r="511" spans="1:10" s="434" customFormat="1" ht="24">
      <c r="A511" s="432"/>
      <c r="B511" s="433"/>
      <c r="C511" s="413" t="s">
        <v>228</v>
      </c>
      <c r="D511" s="505"/>
      <c r="E511" s="413" t="s">
        <v>171</v>
      </c>
      <c r="F511" s="503">
        <v>5</v>
      </c>
      <c r="G511" s="508" t="s">
        <v>882</v>
      </c>
      <c r="H511" s="423">
        <v>43</v>
      </c>
      <c r="I511" s="295">
        <v>14</v>
      </c>
      <c r="J511" s="295">
        <f t="shared" si="12"/>
        <v>602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s="2" customFormat="1">
      <c r="A513" s="11"/>
      <c r="B513" s="12"/>
      <c r="C513" s="13"/>
      <c r="D513" s="14"/>
      <c r="E513" s="14"/>
      <c r="F513" s="15"/>
      <c r="G513" s="15"/>
      <c r="H513" s="24"/>
      <c r="I513" s="28"/>
      <c r="J513" s="28">
        <f t="shared" si="12"/>
        <v>0</v>
      </c>
    </row>
    <row r="514" spans="1:10" ht="24.95" customHeight="1">
      <c r="A514" s="45" t="s">
        <v>127</v>
      </c>
      <c r="B514" s="10"/>
      <c r="C514" s="9" t="s">
        <v>230</v>
      </c>
      <c r="D514" s="10"/>
      <c r="E514" s="10"/>
      <c r="F514" s="369"/>
      <c r="G514" s="369"/>
      <c r="H514" s="23">
        <v>0</v>
      </c>
      <c r="I514" s="28"/>
      <c r="J514" s="39">
        <f>SUM(J515:J517)</f>
        <v>1146.8100000000002</v>
      </c>
    </row>
    <row r="515" spans="1:10" s="2" customFormat="1" ht="45">
      <c r="A515" s="11"/>
      <c r="B515" s="12"/>
      <c r="C515" s="13" t="s">
        <v>914</v>
      </c>
      <c r="D515" s="14" t="s">
        <v>915</v>
      </c>
      <c r="E515" s="497" t="s">
        <v>916</v>
      </c>
      <c r="F515" s="510">
        <v>5</v>
      </c>
      <c r="G515" s="511" t="s">
        <v>19</v>
      </c>
      <c r="H515" s="100">
        <v>43</v>
      </c>
      <c r="I515" s="48">
        <v>26.67</v>
      </c>
      <c r="J515" s="28">
        <f t="shared" si="12"/>
        <v>1146.8100000000002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s="2" customFormat="1">
      <c r="A517" s="11"/>
      <c r="B517" s="12"/>
      <c r="C517" s="13"/>
      <c r="D517" s="14"/>
      <c r="E517" s="14"/>
      <c r="F517" s="15"/>
      <c r="G517" s="15"/>
      <c r="H517" s="24"/>
      <c r="I517" s="28"/>
      <c r="J517" s="28">
        <f t="shared" si="12"/>
        <v>0</v>
      </c>
    </row>
    <row r="518" spans="1:10" ht="24.95" customHeight="1">
      <c r="A518" s="45" t="s">
        <v>128</v>
      </c>
      <c r="B518" s="10"/>
      <c r="C518" s="9" t="s">
        <v>235</v>
      </c>
      <c r="D518" s="10"/>
      <c r="E518" s="10"/>
      <c r="F518" s="369"/>
      <c r="G518" s="369"/>
      <c r="H518" s="23">
        <v>0</v>
      </c>
      <c r="I518" s="28"/>
      <c r="J518" s="39">
        <f>SUM(J519:J521)</f>
        <v>0</v>
      </c>
    </row>
    <row r="519" spans="1:10">
      <c r="A519" s="11"/>
      <c r="B519" s="16"/>
      <c r="C519" s="17"/>
      <c r="D519" s="17"/>
      <c r="E519" s="17"/>
      <c r="F519" s="16"/>
      <c r="G519" s="16"/>
      <c r="H519" s="23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s="2" customFormat="1">
      <c r="A521" s="11"/>
      <c r="B521" s="12"/>
      <c r="C521" s="13"/>
      <c r="D521" s="14"/>
      <c r="E521" s="14"/>
      <c r="F521" s="15"/>
      <c r="G521" s="15"/>
      <c r="H521" s="24"/>
      <c r="I521" s="28"/>
      <c r="J521" s="28">
        <f t="shared" si="12"/>
        <v>0</v>
      </c>
    </row>
    <row r="522" spans="1:10" ht="24.95" customHeight="1">
      <c r="A522" s="45" t="s">
        <v>146</v>
      </c>
      <c r="B522" s="10"/>
      <c r="C522" s="9" t="s">
        <v>87</v>
      </c>
      <c r="D522" s="10"/>
      <c r="E522" s="10"/>
      <c r="F522" s="369"/>
      <c r="G522" s="369"/>
      <c r="H522" s="23">
        <v>0</v>
      </c>
      <c r="I522" s="28"/>
      <c r="J522" s="39">
        <f>SUM(J523:J525)</f>
        <v>569.79999999999995</v>
      </c>
    </row>
    <row r="523" spans="1:10" s="2" customFormat="1" ht="45">
      <c r="A523" s="11"/>
      <c r="B523" s="12"/>
      <c r="C523" s="13" t="s">
        <v>917</v>
      </c>
      <c r="D523" s="14" t="s">
        <v>483</v>
      </c>
      <c r="E523" s="14" t="s">
        <v>835</v>
      </c>
      <c r="F523" s="15" t="s">
        <v>223</v>
      </c>
      <c r="G523" s="15" t="s">
        <v>836</v>
      </c>
      <c r="H523" s="24">
        <v>44</v>
      </c>
      <c r="I523" s="28">
        <v>12.95</v>
      </c>
      <c r="J523" s="28">
        <f t="shared" ref="J523:J557" si="13">H523*I523</f>
        <v>569.79999999999995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3"/>
        <v>0</v>
      </c>
    </row>
    <row r="525" spans="1:10" s="2" customFormat="1">
      <c r="A525" s="11"/>
      <c r="B525" s="12"/>
      <c r="C525" s="13"/>
      <c r="D525" s="14"/>
      <c r="E525" s="14"/>
      <c r="F525" s="15"/>
      <c r="G525" s="15"/>
      <c r="H525" s="24"/>
      <c r="I525" s="28"/>
      <c r="J525" s="28">
        <f t="shared" si="13"/>
        <v>0</v>
      </c>
    </row>
    <row r="526" spans="1:10" ht="24.95" customHeight="1">
      <c r="A526" s="45" t="s">
        <v>175</v>
      </c>
      <c r="B526" s="10"/>
      <c r="C526" s="9" t="s">
        <v>65</v>
      </c>
      <c r="D526" s="10"/>
      <c r="E526" s="10"/>
      <c r="F526" s="369"/>
      <c r="G526" s="369"/>
      <c r="H526" s="23">
        <v>0</v>
      </c>
      <c r="I526" s="28"/>
      <c r="J526" s="39">
        <f>SUM(J527:J529)</f>
        <v>0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>
        <f t="shared" si="13"/>
        <v>0</v>
      </c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/>
    </row>
    <row r="529" spans="1:10" s="2" customFormat="1">
      <c r="A529" s="11"/>
      <c r="B529" s="12"/>
      <c r="C529" s="13"/>
      <c r="D529" s="14"/>
      <c r="E529" s="14"/>
      <c r="F529" s="15"/>
      <c r="G529" s="15"/>
      <c r="H529" s="24"/>
      <c r="I529" s="28"/>
      <c r="J529" s="28">
        <f t="shared" si="13"/>
        <v>0</v>
      </c>
    </row>
    <row r="530" spans="1:10" ht="24.95" customHeight="1">
      <c r="A530" s="45" t="s">
        <v>176</v>
      </c>
      <c r="B530" s="10"/>
      <c r="C530" s="9" t="s">
        <v>70</v>
      </c>
      <c r="D530" s="10"/>
      <c r="E530" s="10"/>
      <c r="F530" s="369"/>
      <c r="G530" s="369"/>
      <c r="H530" s="23">
        <v>0</v>
      </c>
      <c r="I530" s="28"/>
      <c r="J530" s="39">
        <f>SUM(J531:J533)</f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3"/>
        <v>0</v>
      </c>
    </row>
    <row r="532" spans="1:10">
      <c r="A532" s="11"/>
      <c r="B532" s="16"/>
      <c r="C532" s="17"/>
      <c r="D532" s="17"/>
      <c r="E532" s="17"/>
      <c r="F532" s="16"/>
      <c r="G532" s="16"/>
      <c r="H532" s="23"/>
      <c r="I532" s="28"/>
      <c r="J532" s="28">
        <f t="shared" si="13"/>
        <v>0</v>
      </c>
    </row>
    <row r="533" spans="1:10" s="2" customFormat="1">
      <c r="A533" s="11"/>
      <c r="B533" s="12"/>
      <c r="C533" s="13"/>
      <c r="D533" s="14"/>
      <c r="E533" s="14"/>
      <c r="F533" s="15"/>
      <c r="G533" s="15"/>
      <c r="H533" s="24"/>
      <c r="I533" s="28"/>
      <c r="J533" s="28">
        <f t="shared" si="13"/>
        <v>0</v>
      </c>
    </row>
    <row r="534" spans="1:10" ht="24.95" customHeight="1">
      <c r="A534" s="45" t="s">
        <v>177</v>
      </c>
      <c r="B534" s="10"/>
      <c r="C534" s="9" t="s">
        <v>72</v>
      </c>
      <c r="D534" s="10"/>
      <c r="E534" s="10"/>
      <c r="F534" s="369"/>
      <c r="G534" s="369"/>
      <c r="H534" s="23">
        <v>0</v>
      </c>
      <c r="I534" s="28"/>
      <c r="J534" s="39">
        <f>SUM(J535:J537)</f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>
      <c r="A536" s="11"/>
      <c r="B536" s="16"/>
      <c r="C536" s="17"/>
      <c r="D536" s="17"/>
      <c r="E536" s="17"/>
      <c r="F536" s="16"/>
      <c r="G536" s="16"/>
      <c r="H536" s="23"/>
      <c r="I536" s="28"/>
      <c r="J536" s="28">
        <f t="shared" si="13"/>
        <v>0</v>
      </c>
    </row>
    <row r="537" spans="1:10" s="2" customFormat="1">
      <c r="A537" s="11"/>
      <c r="B537" s="12"/>
      <c r="C537" s="14"/>
      <c r="D537" s="14"/>
      <c r="E537" s="14"/>
      <c r="F537" s="15"/>
      <c r="G537" s="15"/>
      <c r="H537" s="24"/>
      <c r="I537" s="28"/>
      <c r="J537" s="28">
        <f t="shared" si="13"/>
        <v>0</v>
      </c>
    </row>
    <row r="538" spans="1:10" ht="24.95" customHeight="1">
      <c r="A538" s="45" t="s">
        <v>240</v>
      </c>
      <c r="B538" s="10"/>
      <c r="C538" s="9" t="s">
        <v>74</v>
      </c>
      <c r="D538" s="10"/>
      <c r="E538" s="10"/>
      <c r="F538" s="369"/>
      <c r="G538" s="369"/>
      <c r="H538" s="23">
        <v>0</v>
      </c>
      <c r="I538" s="28"/>
      <c r="J538" s="39">
        <f>SUM(J539:J541)</f>
        <v>0</v>
      </c>
    </row>
    <row r="539" spans="1:10" s="2" customForma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s="2" customFormat="1" ht="10.9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s="2" customFormat="1" ht="9.6" customHeight="1">
      <c r="A541" s="11"/>
      <c r="B541" s="12"/>
      <c r="C541" s="13"/>
      <c r="D541" s="14"/>
      <c r="E541" s="14"/>
      <c r="F541" s="15"/>
      <c r="G541" s="15"/>
      <c r="H541" s="24"/>
      <c r="I541" s="28"/>
      <c r="J541" s="28">
        <f t="shared" si="13"/>
        <v>0</v>
      </c>
    </row>
    <row r="542" spans="1:10" ht="24.95" customHeight="1">
      <c r="A542" s="45" t="s">
        <v>241</v>
      </c>
      <c r="B542" s="10"/>
      <c r="C542" s="9" t="s">
        <v>76</v>
      </c>
      <c r="D542" s="10"/>
      <c r="E542" s="10"/>
      <c r="F542" s="369"/>
      <c r="G542" s="369"/>
      <c r="H542" s="23">
        <v>0</v>
      </c>
      <c r="I542" s="28"/>
      <c r="J542" s="39">
        <f>SUM(J543:J545)</f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>
        <f t="shared" si="13"/>
        <v>0</v>
      </c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/>
    </row>
    <row r="545" spans="1:10">
      <c r="A545" s="11"/>
      <c r="B545" s="16"/>
      <c r="C545" s="17"/>
      <c r="D545" s="17"/>
      <c r="E545" s="17"/>
      <c r="F545" s="16"/>
      <c r="G545" s="16"/>
      <c r="H545" s="23"/>
      <c r="I545" s="28"/>
      <c r="J545" s="28">
        <f t="shared" si="13"/>
        <v>0</v>
      </c>
    </row>
    <row r="546" spans="1:10" ht="24.95" customHeight="1">
      <c r="A546" s="45" t="s">
        <v>242</v>
      </c>
      <c r="B546" s="10"/>
      <c r="C546" s="9" t="s">
        <v>78</v>
      </c>
      <c r="D546" s="10"/>
      <c r="E546" s="10"/>
      <c r="F546" s="369"/>
      <c r="G546" s="369"/>
      <c r="H546" s="23">
        <v>0</v>
      </c>
      <c r="I546" s="28"/>
      <c r="J546" s="39">
        <f>SUM(J547:J549)</f>
        <v>0</v>
      </c>
    </row>
    <row r="547" spans="1:10">
      <c r="A547" s="11"/>
      <c r="B547" s="16"/>
      <c r="C547" s="17"/>
      <c r="D547" s="17"/>
      <c r="E547" s="17"/>
      <c r="F547" s="16"/>
      <c r="G547" s="16"/>
      <c r="H547" s="23"/>
      <c r="I547" s="28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3"/>
        <v>0</v>
      </c>
    </row>
    <row r="549" spans="1:10" s="2" customFormat="1">
      <c r="A549" s="11"/>
      <c r="B549" s="12"/>
      <c r="C549" s="14"/>
      <c r="D549" s="14"/>
      <c r="E549" s="14"/>
      <c r="F549" s="15"/>
      <c r="G549" s="15"/>
      <c r="H549" s="24"/>
      <c r="I549" s="28"/>
      <c r="J549" s="28">
        <f t="shared" si="13"/>
        <v>0</v>
      </c>
    </row>
    <row r="550" spans="1:10" ht="24.95" customHeight="1">
      <c r="A550" s="45" t="s">
        <v>243</v>
      </c>
      <c r="B550" s="10"/>
      <c r="C550" s="9" t="s">
        <v>80</v>
      </c>
      <c r="D550" s="10"/>
      <c r="E550" s="10"/>
      <c r="F550" s="369"/>
      <c r="G550" s="369"/>
      <c r="H550" s="23">
        <v>0</v>
      </c>
      <c r="I550" s="28"/>
      <c r="J550" s="39">
        <f>SUM(J553)</f>
        <v>0</v>
      </c>
    </row>
    <row r="551" spans="1:10" ht="10.9" customHeight="1">
      <c r="A551" s="45"/>
      <c r="B551" s="10"/>
      <c r="C551" s="9"/>
      <c r="D551" s="10"/>
      <c r="E551" s="10"/>
      <c r="F551" s="369"/>
      <c r="G551" s="369"/>
      <c r="H551" s="23"/>
      <c r="I551" s="28"/>
      <c r="J551" s="39"/>
    </row>
    <row r="552" spans="1:10" ht="10.9" customHeight="1">
      <c r="A552" s="45"/>
      <c r="B552" s="10"/>
      <c r="C552" s="9"/>
      <c r="D552" s="10"/>
      <c r="E552" s="10"/>
      <c r="F552" s="369"/>
      <c r="G552" s="369"/>
      <c r="H552" s="23"/>
      <c r="I552" s="28"/>
      <c r="J552" s="39"/>
    </row>
    <row r="553" spans="1:10" ht="10.9" customHeight="1">
      <c r="A553" s="11"/>
      <c r="B553" s="16"/>
      <c r="C553" s="17"/>
      <c r="D553" s="17"/>
      <c r="E553" s="17"/>
      <c r="F553" s="16"/>
      <c r="G553" s="16"/>
      <c r="H553" s="23"/>
      <c r="I553" s="28"/>
      <c r="J553" s="28">
        <f t="shared" si="13"/>
        <v>0</v>
      </c>
    </row>
    <row r="554" spans="1:10" ht="24.95" customHeight="1">
      <c r="A554" s="45" t="s">
        <v>244</v>
      </c>
      <c r="B554" s="10"/>
      <c r="C554" s="9" t="s">
        <v>82</v>
      </c>
      <c r="D554" s="10"/>
      <c r="E554" s="10"/>
      <c r="F554" s="369"/>
      <c r="G554" s="369"/>
      <c r="H554" s="23">
        <v>0</v>
      </c>
      <c r="I554" s="28"/>
      <c r="J554" s="39">
        <f>SUM(J555:J557)</f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>
      <c r="A557" s="11"/>
      <c r="B557" s="16"/>
      <c r="C557" s="17"/>
      <c r="D557" s="17"/>
      <c r="E557" s="17"/>
      <c r="F557" s="16"/>
      <c r="G557" s="16"/>
      <c r="H557" s="23"/>
      <c r="I557" s="28"/>
      <c r="J557" s="28">
        <f t="shared" si="13"/>
        <v>0</v>
      </c>
    </row>
    <row r="558" spans="1:10" ht="24.95" customHeight="1">
      <c r="A558" s="45" t="s">
        <v>245</v>
      </c>
      <c r="B558" s="10"/>
      <c r="C558" s="9" t="s">
        <v>84</v>
      </c>
      <c r="D558" s="10"/>
      <c r="E558" s="10"/>
      <c r="F558" s="369"/>
      <c r="G558" s="369"/>
      <c r="H558" s="23">
        <v>0</v>
      </c>
      <c r="I558" s="28"/>
      <c r="J558" s="39">
        <f>SUM(J559:J561)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ref="J559:J579" si="14">H559*I559</f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4"/>
        <v>0</v>
      </c>
    </row>
    <row r="561" spans="1:10">
      <c r="A561" s="11"/>
      <c r="B561" s="16"/>
      <c r="C561" s="17"/>
      <c r="D561" s="17"/>
      <c r="E561" s="17"/>
      <c r="F561" s="16"/>
      <c r="G561" s="16"/>
      <c r="H561" s="23"/>
      <c r="I561" s="28"/>
      <c r="J561" s="28">
        <f t="shared" si="14"/>
        <v>0</v>
      </c>
    </row>
    <row r="562" spans="1:10" ht="24.95" customHeight="1">
      <c r="A562" s="45" t="s">
        <v>246</v>
      </c>
      <c r="B562" s="10"/>
      <c r="C562" s="9" t="s">
        <v>86</v>
      </c>
      <c r="D562" s="10"/>
      <c r="E562" s="10"/>
      <c r="F562" s="369"/>
      <c r="G562" s="369"/>
      <c r="H562" s="23">
        <v>0</v>
      </c>
      <c r="I562" s="28"/>
      <c r="J562" s="28">
        <f>SUM(J563:J565)</f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>
      <c r="A564" s="11"/>
      <c r="B564" s="16"/>
      <c r="C564" s="17"/>
      <c r="D564" s="17"/>
      <c r="E564" s="17"/>
      <c r="F564" s="16"/>
      <c r="G564" s="16"/>
      <c r="H564" s="23"/>
      <c r="I564" s="28"/>
      <c r="J564" s="28">
        <f t="shared" si="14"/>
        <v>0</v>
      </c>
    </row>
    <row r="565" spans="1:10" s="2" customFormat="1">
      <c r="A565" s="11"/>
      <c r="B565" s="12"/>
      <c r="C565" s="13"/>
      <c r="D565" s="14"/>
      <c r="E565" s="14"/>
      <c r="F565" s="15"/>
      <c r="G565" s="15"/>
      <c r="H565" s="24"/>
      <c r="I565" s="28"/>
      <c r="J565" s="28">
        <f t="shared" si="14"/>
        <v>0</v>
      </c>
    </row>
    <row r="566" spans="1:10" s="2" customFormat="1" ht="15.75">
      <c r="A566" s="32" t="s">
        <v>91</v>
      </c>
      <c r="B566" s="33"/>
      <c r="C566" s="34"/>
      <c r="D566" s="35"/>
      <c r="E566" s="35"/>
      <c r="F566" s="36"/>
      <c r="G566" s="36"/>
      <c r="H566" s="37"/>
      <c r="I566" s="38"/>
      <c r="J566" s="28"/>
    </row>
    <row r="567" spans="1:10" ht="24.95" customHeight="1">
      <c r="A567" s="41" t="s">
        <v>247</v>
      </c>
      <c r="B567" s="40"/>
      <c r="C567" s="42"/>
      <c r="D567" s="42"/>
      <c r="E567" s="42"/>
      <c r="F567" s="259"/>
      <c r="G567" s="259"/>
      <c r="H567" s="43"/>
      <c r="I567" s="44"/>
      <c r="J567" s="28"/>
    </row>
    <row r="568" spans="1:10" ht="24.95" customHeight="1">
      <c r="A568" s="45" t="s">
        <v>13</v>
      </c>
      <c r="B568" s="10"/>
      <c r="C568" s="9" t="s">
        <v>93</v>
      </c>
      <c r="D568" s="10"/>
      <c r="E568" s="10"/>
      <c r="F568" s="369"/>
      <c r="G568" s="369"/>
      <c r="H568" s="23">
        <v>0</v>
      </c>
      <c r="I568" s="28"/>
      <c r="J568" s="28">
        <f>SUM(J569:J571)</f>
        <v>0</v>
      </c>
    </row>
    <row r="569" spans="1:10" s="2" customFormat="1">
      <c r="F569" s="157"/>
      <c r="G569" s="157"/>
      <c r="H569" s="157"/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s="2" customFormat="1">
      <c r="A571" s="11"/>
      <c r="B571" s="12"/>
      <c r="C571" s="13"/>
      <c r="D571" s="14"/>
      <c r="E571" s="14"/>
      <c r="F571" s="15"/>
      <c r="G571" s="15"/>
      <c r="H571" s="24"/>
      <c r="I571" s="28"/>
      <c r="J571" s="28">
        <f t="shared" si="14"/>
        <v>0</v>
      </c>
    </row>
    <row r="572" spans="1:10" ht="24.95" customHeight="1">
      <c r="A572" s="45" t="s">
        <v>94</v>
      </c>
      <c r="B572" s="10"/>
      <c r="C572" s="9" t="s">
        <v>95</v>
      </c>
      <c r="D572" s="10"/>
      <c r="E572" s="10"/>
      <c r="F572" s="369"/>
      <c r="G572" s="369"/>
      <c r="H572" s="23">
        <v>0</v>
      </c>
      <c r="I572" s="28"/>
      <c r="J572" s="28">
        <f>SUM(J573:J575)</f>
        <v>471.57</v>
      </c>
    </row>
    <row r="573" spans="1:10" s="2" customFormat="1">
      <c r="A573" s="11"/>
      <c r="B573" s="12"/>
      <c r="C573" s="46" t="s">
        <v>918</v>
      </c>
      <c r="D573" s="47" t="s">
        <v>899</v>
      </c>
      <c r="E573" s="109" t="s">
        <v>180</v>
      </c>
      <c r="F573" s="506">
        <v>6</v>
      </c>
      <c r="G573" s="506" t="s">
        <v>19</v>
      </c>
      <c r="H573" s="100">
        <v>33</v>
      </c>
      <c r="I573" s="48">
        <v>14.29</v>
      </c>
      <c r="J573" s="28">
        <f>H573*I573</f>
        <v>471.57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s="2" customFormat="1">
      <c r="A575" s="11"/>
      <c r="B575" s="12"/>
      <c r="C575" s="13"/>
      <c r="D575" s="14"/>
      <c r="E575" s="14"/>
      <c r="F575" s="15"/>
      <c r="G575" s="15"/>
      <c r="H575" s="24"/>
      <c r="I575" s="28"/>
      <c r="J575" s="28">
        <f t="shared" si="14"/>
        <v>0</v>
      </c>
    </row>
    <row r="576" spans="1:10" ht="24.95" customHeight="1">
      <c r="A576" s="45" t="s">
        <v>96</v>
      </c>
      <c r="B576" s="10"/>
      <c r="C576" s="9" t="s">
        <v>97</v>
      </c>
      <c r="D576" s="10"/>
      <c r="E576" s="10"/>
      <c r="F576" s="369"/>
      <c r="G576" s="369"/>
      <c r="H576" s="23">
        <v>0</v>
      </c>
      <c r="I576" s="28"/>
      <c r="J576" s="28">
        <f>SUM(J577:J579)</f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s="2" customFormat="1">
      <c r="A579" s="11"/>
      <c r="B579" s="12"/>
      <c r="C579" s="13"/>
      <c r="D579" s="14"/>
      <c r="E579" s="14"/>
      <c r="F579" s="15"/>
      <c r="G579" s="15"/>
      <c r="H579" s="24"/>
      <c r="I579" s="28"/>
      <c r="J579" s="28">
        <f t="shared" si="14"/>
        <v>0</v>
      </c>
    </row>
    <row r="580" spans="1:10" ht="24.95" customHeight="1">
      <c r="A580" s="45" t="s">
        <v>104</v>
      </c>
      <c r="B580" s="10"/>
      <c r="C580" s="9" t="s">
        <v>28</v>
      </c>
      <c r="D580" s="10"/>
      <c r="E580" s="10"/>
      <c r="F580" s="369"/>
      <c r="G580" s="369"/>
      <c r="H580" s="23">
        <v>0</v>
      </c>
      <c r="I580" s="28"/>
      <c r="J580" s="28">
        <f>SUM(J581:J583)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ref="J581:J623" si="15">H581*I581</f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5"/>
        <v>0</v>
      </c>
    </row>
    <row r="583" spans="1:10">
      <c r="A583" s="11"/>
      <c r="B583" s="16"/>
      <c r="C583" s="17"/>
      <c r="D583" s="17"/>
      <c r="E583" s="17"/>
      <c r="F583" s="16"/>
      <c r="G583" s="16"/>
      <c r="H583" s="23"/>
      <c r="I583" s="28"/>
      <c r="J583" s="28">
        <f t="shared" si="15"/>
        <v>0</v>
      </c>
    </row>
    <row r="584" spans="1:10" ht="24.95" customHeight="1">
      <c r="A584" s="45" t="s">
        <v>39</v>
      </c>
      <c r="B584" s="10"/>
      <c r="C584" s="9" t="s">
        <v>250</v>
      </c>
      <c r="D584" s="10"/>
      <c r="E584" s="10"/>
      <c r="F584" s="369"/>
      <c r="G584" s="369"/>
      <c r="H584" s="23">
        <v>0</v>
      </c>
      <c r="I584" s="28"/>
      <c r="J584" s="28">
        <f>SUM(J585:J587)</f>
        <v>0</v>
      </c>
    </row>
    <row r="585" spans="1:10" s="2" customFormat="1">
      <c r="A585" s="11"/>
      <c r="B585" s="12"/>
      <c r="C585" s="13"/>
      <c r="D585" s="14"/>
      <c r="E585" s="14"/>
      <c r="F585" s="15"/>
      <c r="G585" s="15"/>
      <c r="H585" s="24"/>
      <c r="I585" s="28"/>
      <c r="J585" s="28">
        <f t="shared" si="15"/>
        <v>0</v>
      </c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28"/>
      <c r="J586" s="28">
        <f t="shared" si="15"/>
        <v>0</v>
      </c>
    </row>
    <row r="587" spans="1:10" s="2" customFormat="1">
      <c r="A587" s="11"/>
      <c r="B587" s="12"/>
      <c r="C587" s="13"/>
      <c r="D587" s="14"/>
      <c r="E587" s="14"/>
      <c r="F587" s="15"/>
      <c r="G587" s="15"/>
      <c r="H587" s="24"/>
      <c r="I587" s="28"/>
      <c r="J587" s="28">
        <f t="shared" si="15"/>
        <v>0</v>
      </c>
    </row>
    <row r="588" spans="1:10" ht="24.95" customHeight="1">
      <c r="A588" s="45" t="s">
        <v>41</v>
      </c>
      <c r="B588" s="10"/>
      <c r="C588" s="9" t="s">
        <v>256</v>
      </c>
      <c r="D588" s="10"/>
      <c r="E588" s="10"/>
      <c r="F588" s="369"/>
      <c r="G588" s="369"/>
      <c r="H588" s="23">
        <v>0</v>
      </c>
      <c r="I588" s="28"/>
      <c r="J588" s="28">
        <f>SUM(J589:J591)</f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5"/>
        <v>0</v>
      </c>
    </row>
    <row r="590" spans="1:10">
      <c r="A590" s="11"/>
      <c r="B590" s="16"/>
      <c r="C590" s="17"/>
      <c r="D590" s="17"/>
      <c r="E590" s="17"/>
      <c r="F590" s="16"/>
      <c r="G590" s="16"/>
      <c r="H590" s="23"/>
      <c r="I590" s="28"/>
      <c r="J590" s="28">
        <f t="shared" si="15"/>
        <v>0</v>
      </c>
    </row>
    <row r="591" spans="1:10" s="2" customFormat="1">
      <c r="A591" s="11"/>
      <c r="B591" s="12"/>
      <c r="C591" s="13"/>
      <c r="D591" s="14"/>
      <c r="E591" s="14"/>
      <c r="F591" s="15"/>
      <c r="G591" s="15"/>
      <c r="H591" s="24"/>
      <c r="I591" s="28"/>
      <c r="J591" s="28">
        <f t="shared" si="15"/>
        <v>0</v>
      </c>
    </row>
    <row r="592" spans="1:10" ht="24.95" customHeight="1">
      <c r="A592" s="45" t="s">
        <v>43</v>
      </c>
      <c r="B592" s="10"/>
      <c r="C592" s="9" t="s">
        <v>257</v>
      </c>
      <c r="D592" s="10"/>
      <c r="E592" s="10"/>
      <c r="F592" s="369"/>
      <c r="G592" s="369"/>
      <c r="H592" s="23">
        <v>0</v>
      </c>
      <c r="I592" s="28"/>
      <c r="J592" s="28">
        <f>SUM(J593:J595)</f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>
      <c r="A595" s="11"/>
      <c r="B595" s="16"/>
      <c r="C595" s="17"/>
      <c r="D595" s="17"/>
      <c r="E595" s="17"/>
      <c r="F595" s="16"/>
      <c r="G595" s="16"/>
      <c r="H595" s="23"/>
      <c r="I595" s="28"/>
      <c r="J595" s="28">
        <f t="shared" si="15"/>
        <v>0</v>
      </c>
    </row>
    <row r="596" spans="1:10" ht="24.95" customHeight="1">
      <c r="A596" s="45" t="s">
        <v>49</v>
      </c>
      <c r="B596" s="10"/>
      <c r="C596" s="9" t="s">
        <v>260</v>
      </c>
      <c r="D596" s="10"/>
      <c r="E596" s="10"/>
      <c r="F596" s="369"/>
      <c r="G596" s="369"/>
      <c r="H596" s="23">
        <v>0</v>
      </c>
      <c r="I596" s="28"/>
      <c r="J596" s="28">
        <f>SUM(J597:J599)</f>
        <v>0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28"/>
      <c r="J597" s="28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5"/>
        <v>0</v>
      </c>
    </row>
    <row r="599" spans="1:10" s="2" customFormat="1">
      <c r="A599" s="11"/>
      <c r="B599" s="12"/>
      <c r="C599" s="13"/>
      <c r="D599" s="14"/>
      <c r="E599" s="14"/>
      <c r="F599" s="15"/>
      <c r="G599" s="15"/>
      <c r="H599" s="24"/>
      <c r="I599" s="28"/>
      <c r="J599" s="28">
        <f t="shared" si="15"/>
        <v>0</v>
      </c>
    </row>
    <row r="600" spans="1:10" ht="24.95" customHeight="1">
      <c r="A600" s="45" t="s">
        <v>51</v>
      </c>
      <c r="B600" s="10"/>
      <c r="C600" s="9" t="s">
        <v>261</v>
      </c>
      <c r="D600" s="10"/>
      <c r="E600" s="10"/>
      <c r="F600" s="369"/>
      <c r="G600" s="369"/>
      <c r="H600" s="23">
        <v>0</v>
      </c>
      <c r="I600" s="28"/>
      <c r="J600" s="28">
        <f>SUM(J601:J603)</f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>
        <f t="shared" si="15"/>
        <v>0</v>
      </c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/>
    </row>
    <row r="603" spans="1:10">
      <c r="A603" s="11"/>
      <c r="B603" s="16"/>
      <c r="C603" s="17"/>
      <c r="D603" s="17"/>
      <c r="E603" s="17"/>
      <c r="F603" s="16"/>
      <c r="G603" s="16"/>
      <c r="H603" s="23"/>
      <c r="I603" s="28"/>
      <c r="J603" s="28">
        <f t="shared" si="15"/>
        <v>0</v>
      </c>
    </row>
    <row r="604" spans="1:10" ht="24.95" customHeight="1">
      <c r="A604" s="45" t="s">
        <v>55</v>
      </c>
      <c r="B604" s="10"/>
      <c r="C604" s="9" t="s">
        <v>262</v>
      </c>
      <c r="D604" s="10"/>
      <c r="E604" s="10"/>
      <c r="F604" s="369"/>
      <c r="G604" s="369"/>
      <c r="H604" s="23">
        <v>0</v>
      </c>
      <c r="I604" s="28"/>
      <c r="J604" s="28">
        <f>SUM(J605:J607)</f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>
      <c r="A607" s="11"/>
      <c r="B607" s="16"/>
      <c r="C607" s="17"/>
      <c r="D607" s="17"/>
      <c r="E607" s="17"/>
      <c r="F607" s="16"/>
      <c r="G607" s="16"/>
      <c r="H607" s="23"/>
      <c r="I607" s="28"/>
      <c r="J607" s="28">
        <f t="shared" si="15"/>
        <v>0</v>
      </c>
    </row>
    <row r="608" spans="1:10" ht="24.95" customHeight="1">
      <c r="A608" s="45" t="s">
        <v>57</v>
      </c>
      <c r="B608" s="10"/>
      <c r="C608" s="9" t="s">
        <v>263</v>
      </c>
      <c r="D608" s="10"/>
      <c r="E608" s="10"/>
      <c r="F608" s="369"/>
      <c r="G608" s="369"/>
      <c r="H608" s="23">
        <v>0</v>
      </c>
      <c r="I608" s="28"/>
      <c r="J608" s="28">
        <f>SUM(J609:J611)</f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>
      <c r="A611" s="11"/>
      <c r="B611" s="16"/>
      <c r="C611" s="17"/>
      <c r="D611" s="17"/>
      <c r="E611" s="17"/>
      <c r="F611" s="16"/>
      <c r="G611" s="16"/>
      <c r="H611" s="23"/>
      <c r="I611" s="28"/>
      <c r="J611" s="28">
        <f t="shared" si="15"/>
        <v>0</v>
      </c>
    </row>
    <row r="612" spans="1:10" ht="24.95" customHeight="1">
      <c r="A612" s="45" t="s">
        <v>59</v>
      </c>
      <c r="B612" s="10"/>
      <c r="C612" s="9" t="s">
        <v>264</v>
      </c>
      <c r="D612" s="10"/>
      <c r="E612" s="10"/>
      <c r="F612" s="369"/>
      <c r="G612" s="369"/>
      <c r="H612" s="23">
        <v>0</v>
      </c>
      <c r="I612" s="28"/>
      <c r="J612" s="28">
        <f>SUM(J613:J615)</f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>
        <f t="shared" si="15"/>
        <v>0</v>
      </c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/>
    </row>
    <row r="615" spans="1:10" s="2" customFormat="1">
      <c r="A615" s="11"/>
      <c r="B615" s="12"/>
      <c r="C615" s="13"/>
      <c r="D615" s="14"/>
      <c r="E615" s="14"/>
      <c r="F615" s="15"/>
      <c r="G615" s="15"/>
      <c r="H615" s="24"/>
      <c r="I615" s="28"/>
      <c r="J615" s="28">
        <f t="shared" si="15"/>
        <v>0</v>
      </c>
    </row>
    <row r="616" spans="1:10" ht="24.95" customHeight="1">
      <c r="A616" s="45" t="s">
        <v>64</v>
      </c>
      <c r="B616" s="10"/>
      <c r="C616" s="9" t="s">
        <v>44</v>
      </c>
      <c r="D616" s="10"/>
      <c r="E616" s="10"/>
      <c r="F616" s="369"/>
      <c r="G616" s="369"/>
      <c r="H616" s="23">
        <v>0</v>
      </c>
      <c r="I616" s="28"/>
      <c r="J616" s="28">
        <f>SUM(J617:J619)</f>
        <v>366.8</v>
      </c>
    </row>
    <row r="617" spans="1:10" s="2" customFormat="1" ht="22.5">
      <c r="A617" s="11"/>
      <c r="B617" s="12"/>
      <c r="C617" s="13" t="s">
        <v>919</v>
      </c>
      <c r="D617" s="14" t="s">
        <v>749</v>
      </c>
      <c r="E617" s="498" t="s">
        <v>904</v>
      </c>
      <c r="F617" s="511">
        <v>6</v>
      </c>
      <c r="G617" s="511" t="s">
        <v>836</v>
      </c>
      <c r="H617" s="100">
        <v>35</v>
      </c>
      <c r="I617" s="48">
        <v>10.48</v>
      </c>
      <c r="J617" s="28">
        <f t="shared" si="15"/>
        <v>366.8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s="2" customFormat="1">
      <c r="A619" s="11"/>
      <c r="B619" s="12"/>
      <c r="C619" s="13"/>
      <c r="D619" s="14"/>
      <c r="E619" s="14"/>
      <c r="F619" s="15"/>
      <c r="G619" s="15"/>
      <c r="H619" s="24"/>
      <c r="I619" s="28"/>
      <c r="J619" s="28">
        <f t="shared" si="15"/>
        <v>0</v>
      </c>
    </row>
    <row r="620" spans="1:10" ht="24.95" customHeight="1">
      <c r="A620" s="45" t="s">
        <v>69</v>
      </c>
      <c r="B620" s="10"/>
      <c r="C620" s="9" t="s">
        <v>50</v>
      </c>
      <c r="D620" s="10"/>
      <c r="E620" s="10"/>
      <c r="F620" s="369"/>
      <c r="G620" s="369"/>
      <c r="H620" s="23">
        <v>0</v>
      </c>
      <c r="I620" s="28"/>
      <c r="J620" s="28">
        <f>SUM(J621:J623)</f>
        <v>112</v>
      </c>
    </row>
    <row r="621" spans="1:10" ht="22.5">
      <c r="A621" s="11"/>
      <c r="B621" s="16"/>
      <c r="C621" s="17" t="s">
        <v>770</v>
      </c>
      <c r="D621" s="17" t="s">
        <v>202</v>
      </c>
      <c r="E621" s="54" t="s">
        <v>835</v>
      </c>
      <c r="F621" s="502">
        <v>6</v>
      </c>
      <c r="G621" s="502" t="s">
        <v>836</v>
      </c>
      <c r="H621" s="100">
        <v>14</v>
      </c>
      <c r="I621" s="48">
        <v>8</v>
      </c>
      <c r="J621" s="28">
        <f t="shared" si="15"/>
        <v>112</v>
      </c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/>
    </row>
    <row r="623" spans="1:10">
      <c r="A623" s="11"/>
      <c r="B623" s="16"/>
      <c r="C623" s="17"/>
      <c r="D623" s="17"/>
      <c r="E623" s="17"/>
      <c r="F623" s="16"/>
      <c r="G623" s="16"/>
      <c r="H623" s="23"/>
      <c r="I623" s="28"/>
      <c r="J623" s="28">
        <f t="shared" si="15"/>
        <v>0</v>
      </c>
    </row>
    <row r="624" spans="1:10" ht="24.95" customHeight="1">
      <c r="A624" s="45" t="s">
        <v>71</v>
      </c>
      <c r="B624" s="10"/>
      <c r="C624" s="9" t="s">
        <v>203</v>
      </c>
      <c r="D624" s="10"/>
      <c r="E624" s="10"/>
      <c r="F624" s="369"/>
      <c r="G624" s="369"/>
      <c r="H624" s="23">
        <v>0</v>
      </c>
      <c r="I624" s="28"/>
      <c r="J624" s="28">
        <f>SUM(J625:J627)</f>
        <v>411.48</v>
      </c>
    </row>
    <row r="625" spans="1:10" s="2" customFormat="1" ht="22.5">
      <c r="A625" s="11"/>
      <c r="B625" s="12"/>
      <c r="C625" s="46" t="s">
        <v>920</v>
      </c>
      <c r="D625" s="47" t="s">
        <v>453</v>
      </c>
      <c r="E625" s="47" t="s">
        <v>17</v>
      </c>
      <c r="F625" s="506">
        <v>6</v>
      </c>
      <c r="G625" s="506" t="s">
        <v>882</v>
      </c>
      <c r="H625" s="100">
        <v>36</v>
      </c>
      <c r="I625" s="48">
        <v>11.43</v>
      </c>
      <c r="J625" s="28">
        <f t="shared" ref="J625:J667" si="16">H625*I625</f>
        <v>411.48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si="16"/>
        <v>0</v>
      </c>
    </row>
    <row r="627" spans="1:10" s="2" customFormat="1">
      <c r="A627" s="11"/>
      <c r="B627" s="12"/>
      <c r="C627" s="13"/>
      <c r="D627" s="14"/>
      <c r="E627" s="14"/>
      <c r="F627" s="15"/>
      <c r="G627" s="15"/>
      <c r="H627" s="24"/>
      <c r="I627" s="28"/>
      <c r="J627" s="28">
        <f t="shared" si="16"/>
        <v>0</v>
      </c>
    </row>
    <row r="628" spans="1:10" ht="24.95" customHeight="1">
      <c r="A628" s="45" t="s">
        <v>73</v>
      </c>
      <c r="B628" s="10"/>
      <c r="C628" s="9" t="s">
        <v>207</v>
      </c>
      <c r="D628" s="10"/>
      <c r="E628" s="10"/>
      <c r="F628" s="369"/>
      <c r="G628" s="369"/>
      <c r="H628" s="23">
        <v>0</v>
      </c>
      <c r="I628" s="28"/>
      <c r="J628" s="28">
        <f>SUM(J629:J631)</f>
        <v>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6"/>
        <v>0</v>
      </c>
    </row>
    <row r="631" spans="1:10">
      <c r="A631" s="11"/>
      <c r="B631" s="16"/>
      <c r="C631" s="17"/>
      <c r="D631" s="17"/>
      <c r="E631" s="17"/>
      <c r="F631" s="16"/>
      <c r="G631" s="16"/>
      <c r="H631" s="23"/>
      <c r="I631" s="28"/>
      <c r="J631" s="28">
        <f t="shared" si="16"/>
        <v>0</v>
      </c>
    </row>
    <row r="632" spans="1:10" ht="24.95" customHeight="1">
      <c r="A632" s="45" t="s">
        <v>75</v>
      </c>
      <c r="B632" s="10"/>
      <c r="C632" s="9" t="s">
        <v>212</v>
      </c>
      <c r="D632" s="10"/>
      <c r="E632" s="10"/>
      <c r="F632" s="369"/>
      <c r="G632" s="369"/>
      <c r="H632" s="23">
        <v>0</v>
      </c>
      <c r="I632" s="28"/>
      <c r="J632" s="28">
        <f>SUM(J633:J635)</f>
        <v>0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6"/>
        <v>0</v>
      </c>
    </row>
    <row r="635" spans="1:10" s="2" customFormat="1">
      <c r="A635" s="11"/>
      <c r="B635" s="12"/>
      <c r="C635" s="13"/>
      <c r="D635" s="14"/>
      <c r="E635" s="14"/>
      <c r="F635" s="15"/>
      <c r="G635" s="15"/>
      <c r="H635" s="24"/>
      <c r="I635" s="28"/>
      <c r="J635" s="28">
        <f t="shared" si="16"/>
        <v>0</v>
      </c>
    </row>
    <row r="636" spans="1:10" ht="24.95" customHeight="1">
      <c r="A636" s="45" t="s">
        <v>77</v>
      </c>
      <c r="B636" s="10"/>
      <c r="C636" s="9" t="s">
        <v>219</v>
      </c>
      <c r="D636" s="10"/>
      <c r="E636" s="10"/>
      <c r="F636" s="369"/>
      <c r="G636" s="369"/>
      <c r="H636" s="23">
        <v>0</v>
      </c>
      <c r="I636" s="28"/>
      <c r="J636" s="28">
        <f>SUM(J637:J639)</f>
        <v>0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28"/>
      <c r="J637" s="28">
        <f t="shared" si="16"/>
        <v>0</v>
      </c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/>
    </row>
    <row r="639" spans="1:10">
      <c r="A639" s="11"/>
      <c r="B639" s="16"/>
      <c r="C639" s="17"/>
      <c r="D639" s="17"/>
      <c r="E639" s="17"/>
      <c r="F639" s="16"/>
      <c r="G639" s="16"/>
      <c r="H639" s="23"/>
      <c r="I639" s="28"/>
      <c r="J639" s="28">
        <f t="shared" si="16"/>
        <v>0</v>
      </c>
    </row>
    <row r="640" spans="1:10" ht="24.95" customHeight="1">
      <c r="A640" s="45" t="s">
        <v>79</v>
      </c>
      <c r="B640" s="10"/>
      <c r="C640" s="9" t="s">
        <v>220</v>
      </c>
      <c r="D640" s="10"/>
      <c r="E640" s="10"/>
      <c r="F640" s="369"/>
      <c r="G640" s="369"/>
      <c r="H640" s="23">
        <v>0</v>
      </c>
      <c r="I640" s="28"/>
      <c r="J640" s="28">
        <f>SUM(J641:J643)</f>
        <v>388.62</v>
      </c>
    </row>
    <row r="641" spans="1:10" s="2" customFormat="1" ht="22.5">
      <c r="A641" s="11"/>
      <c r="B641" s="12"/>
      <c r="C641" s="73" t="s">
        <v>921</v>
      </c>
      <c r="D641" s="55" t="s">
        <v>478</v>
      </c>
      <c r="E641" s="55" t="s">
        <v>17</v>
      </c>
      <c r="F641" s="502">
        <v>6</v>
      </c>
      <c r="G641" s="502" t="s">
        <v>371</v>
      </c>
      <c r="H641" s="100">
        <v>34</v>
      </c>
      <c r="I641" s="28">
        <v>11.43</v>
      </c>
      <c r="J641" s="28">
        <f t="shared" si="16"/>
        <v>388.62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28"/>
      <c r="J642" s="28">
        <f t="shared" si="16"/>
        <v>0</v>
      </c>
    </row>
    <row r="643" spans="1:10" s="2" customFormat="1">
      <c r="A643" s="11"/>
      <c r="B643" s="12"/>
      <c r="C643" s="13"/>
      <c r="D643" s="14"/>
      <c r="E643" s="14"/>
      <c r="F643" s="15"/>
      <c r="G643" s="15"/>
      <c r="H643" s="24"/>
      <c r="I643" s="28"/>
      <c r="J643" s="28">
        <f t="shared" si="16"/>
        <v>0</v>
      </c>
    </row>
    <row r="644" spans="1:10" ht="24.95" customHeight="1">
      <c r="A644" s="45" t="s">
        <v>81</v>
      </c>
      <c r="B644" s="10"/>
      <c r="C644" s="9" t="s">
        <v>227</v>
      </c>
      <c r="D644" s="10"/>
      <c r="E644" s="10"/>
      <c r="F644" s="369"/>
      <c r="G644" s="369"/>
      <c r="H644" s="23">
        <v>0</v>
      </c>
      <c r="I644" s="28"/>
      <c r="J644" s="28">
        <f>SUM(J647)</f>
        <v>0</v>
      </c>
    </row>
    <row r="645" spans="1:10" ht="12" customHeight="1">
      <c r="A645" s="45"/>
      <c r="B645" s="10"/>
      <c r="C645" s="9"/>
      <c r="D645" s="10"/>
      <c r="E645" s="10"/>
      <c r="F645" s="369"/>
      <c r="G645" s="369"/>
      <c r="H645" s="23"/>
      <c r="I645" s="28"/>
      <c r="J645" s="28"/>
    </row>
    <row r="646" spans="1:10" ht="10.15" customHeight="1">
      <c r="A646" s="45"/>
      <c r="B646" s="10"/>
      <c r="C646" s="9"/>
      <c r="D646" s="10"/>
      <c r="E646" s="10"/>
      <c r="F646" s="369"/>
      <c r="G646" s="369"/>
      <c r="H646" s="23"/>
      <c r="I646" s="28"/>
      <c r="J646" s="28"/>
    </row>
    <row r="647" spans="1:10" s="2" customFormat="1">
      <c r="A647" s="11"/>
      <c r="B647" s="12"/>
      <c r="C647" s="13"/>
      <c r="D647" s="14"/>
      <c r="E647" s="14"/>
      <c r="F647" s="15"/>
      <c r="G647" s="15"/>
      <c r="H647" s="24"/>
      <c r="I647" s="28"/>
      <c r="J647" s="28">
        <f t="shared" si="16"/>
        <v>0</v>
      </c>
    </row>
    <row r="648" spans="1:10" ht="24.95" customHeight="1">
      <c r="A648" s="45" t="s">
        <v>83</v>
      </c>
      <c r="B648" s="10"/>
      <c r="C648" s="9" t="s">
        <v>58</v>
      </c>
      <c r="D648" s="10"/>
      <c r="E648" s="10"/>
      <c r="F648" s="369"/>
      <c r="G648" s="369"/>
      <c r="H648" s="23">
        <v>0</v>
      </c>
      <c r="I648" s="28"/>
      <c r="J648" s="28">
        <f>SUM(J649:J651)</f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6"/>
        <v>0</v>
      </c>
    </row>
    <row r="651" spans="1:10" s="2" customFormat="1">
      <c r="A651" s="11"/>
      <c r="B651" s="12"/>
      <c r="C651" s="13"/>
      <c r="D651" s="14"/>
      <c r="E651" s="14"/>
      <c r="F651" s="15"/>
      <c r="G651" s="15"/>
      <c r="H651" s="24"/>
      <c r="I651" s="28"/>
      <c r="J651" s="28">
        <f t="shared" si="16"/>
        <v>0</v>
      </c>
    </row>
    <row r="652" spans="1:10" ht="24.95" customHeight="1">
      <c r="A652" s="45" t="s">
        <v>85</v>
      </c>
      <c r="B652" s="10"/>
      <c r="C652" s="9" t="s">
        <v>60</v>
      </c>
      <c r="D652" s="10"/>
      <c r="E652" s="10"/>
      <c r="F652" s="369"/>
      <c r="G652" s="369"/>
      <c r="H652" s="23">
        <v>0</v>
      </c>
      <c r="I652" s="28"/>
      <c r="J652" s="28">
        <f>SUM(J653:J655)</f>
        <v>462</v>
      </c>
    </row>
    <row r="653" spans="1:10" s="2" customFormat="1" ht="22.5">
      <c r="A653" s="11"/>
      <c r="B653" s="12"/>
      <c r="C653" s="13" t="s">
        <v>228</v>
      </c>
      <c r="D653" s="14"/>
      <c r="E653" s="14" t="s">
        <v>171</v>
      </c>
      <c r="F653" s="15" t="s">
        <v>280</v>
      </c>
      <c r="G653" s="15" t="s">
        <v>882</v>
      </c>
      <c r="H653" s="24">
        <v>33</v>
      </c>
      <c r="I653" s="28">
        <v>14</v>
      </c>
      <c r="J653" s="28">
        <f t="shared" si="16"/>
        <v>462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s="2" customFormat="1">
      <c r="A655" s="11"/>
      <c r="B655" s="12"/>
      <c r="C655" s="13"/>
      <c r="D655" s="14"/>
      <c r="E655" s="14"/>
      <c r="F655" s="15"/>
      <c r="G655" s="15"/>
      <c r="H655" s="24"/>
      <c r="I655" s="28"/>
      <c r="J655" s="28">
        <f t="shared" si="16"/>
        <v>0</v>
      </c>
    </row>
    <row r="656" spans="1:10" ht="24.95" customHeight="1">
      <c r="A656" s="45" t="s">
        <v>126</v>
      </c>
      <c r="B656" s="10"/>
      <c r="C656" s="9" t="s">
        <v>230</v>
      </c>
      <c r="D656" s="10"/>
      <c r="E656" s="10"/>
      <c r="F656" s="369"/>
      <c r="G656" s="369"/>
      <c r="H656" s="23">
        <v>0</v>
      </c>
      <c r="I656" s="28"/>
      <c r="J656" s="28">
        <f>SUM(J657:J659)</f>
        <v>880.11</v>
      </c>
    </row>
    <row r="657" spans="1:10" s="2" customFormat="1" ht="45">
      <c r="A657" s="11"/>
      <c r="B657" s="12"/>
      <c r="C657" s="13" t="s">
        <v>479</v>
      </c>
      <c r="D657" s="14" t="s">
        <v>480</v>
      </c>
      <c r="E657" s="494" t="s">
        <v>916</v>
      </c>
      <c r="F657" s="512">
        <v>6</v>
      </c>
      <c r="G657" s="512" t="s">
        <v>19</v>
      </c>
      <c r="H657" s="100">
        <v>33</v>
      </c>
      <c r="I657" s="48">
        <v>26.67</v>
      </c>
      <c r="J657" s="28">
        <f t="shared" si="16"/>
        <v>880.11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6"/>
        <v>0</v>
      </c>
    </row>
    <row r="659" spans="1:10" s="2" customFormat="1">
      <c r="A659" s="11"/>
      <c r="B659" s="12"/>
      <c r="C659" s="13"/>
      <c r="D659" s="14"/>
      <c r="E659" s="14"/>
      <c r="F659" s="15"/>
      <c r="G659" s="15"/>
      <c r="H659" s="24"/>
      <c r="I659" s="28"/>
      <c r="J659" s="28">
        <f t="shared" si="16"/>
        <v>0</v>
      </c>
    </row>
    <row r="660" spans="1:10" ht="24.95" customHeight="1">
      <c r="A660" s="45" t="s">
        <v>127</v>
      </c>
      <c r="B660" s="10"/>
      <c r="C660" s="9" t="s">
        <v>235</v>
      </c>
      <c r="D660" s="10"/>
      <c r="E660" s="10"/>
      <c r="F660" s="369"/>
      <c r="G660" s="369"/>
      <c r="H660" s="23">
        <v>0</v>
      </c>
      <c r="I660" s="28"/>
      <c r="J660" s="28">
        <f>SUM(J661:J663)</f>
        <v>0</v>
      </c>
    </row>
    <row r="661" spans="1:10">
      <c r="A661" s="11"/>
      <c r="B661" s="16"/>
      <c r="C661" s="17"/>
      <c r="D661" s="17"/>
      <c r="E661" s="17"/>
      <c r="F661" s="16"/>
      <c r="G661" s="16"/>
      <c r="H661" s="23"/>
      <c r="I661" s="28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s="2" customFormat="1">
      <c r="A663" s="11"/>
      <c r="B663" s="12"/>
      <c r="C663" s="13"/>
      <c r="D663" s="14"/>
      <c r="E663" s="14"/>
      <c r="F663" s="15"/>
      <c r="G663" s="15"/>
      <c r="H663" s="24"/>
      <c r="I663" s="28"/>
      <c r="J663" s="28">
        <f t="shared" si="16"/>
        <v>0</v>
      </c>
    </row>
    <row r="664" spans="1:10" ht="24.95" customHeight="1">
      <c r="A664" s="45" t="s">
        <v>128</v>
      </c>
      <c r="B664" s="10"/>
      <c r="C664" s="9" t="s">
        <v>87</v>
      </c>
      <c r="D664" s="10"/>
      <c r="E664" s="10"/>
      <c r="F664" s="369"/>
      <c r="G664" s="369"/>
      <c r="H664" s="23">
        <v>0</v>
      </c>
      <c r="I664" s="28"/>
      <c r="J664" s="28">
        <f>SUM(J665:J667)</f>
        <v>440.29999999999995</v>
      </c>
    </row>
    <row r="665" spans="1:10" ht="45">
      <c r="A665" s="11"/>
      <c r="B665" s="16"/>
      <c r="C665" s="17" t="s">
        <v>922</v>
      </c>
      <c r="D665" s="17" t="s">
        <v>483</v>
      </c>
      <c r="E665" s="17" t="s">
        <v>835</v>
      </c>
      <c r="F665" s="16">
        <v>6</v>
      </c>
      <c r="G665" s="16" t="s">
        <v>836</v>
      </c>
      <c r="H665" s="23">
        <v>34</v>
      </c>
      <c r="I665" s="28">
        <v>12.95</v>
      </c>
      <c r="J665" s="28">
        <f t="shared" si="16"/>
        <v>440.29999999999995</v>
      </c>
    </row>
    <row r="666" spans="1:10">
      <c r="A666" s="11"/>
      <c r="B666" s="16"/>
      <c r="C666" s="17"/>
      <c r="D666" s="17"/>
      <c r="E666" s="17"/>
      <c r="F666" s="16"/>
      <c r="G666" s="16"/>
      <c r="H666" s="23"/>
      <c r="I666" s="28"/>
      <c r="J666" s="28">
        <f t="shared" si="16"/>
        <v>0</v>
      </c>
    </row>
    <row r="667" spans="1:10" s="2" customFormat="1">
      <c r="A667" s="11"/>
      <c r="B667" s="12"/>
      <c r="C667" s="13"/>
      <c r="D667" s="14"/>
      <c r="E667" s="14"/>
      <c r="F667" s="15"/>
      <c r="G667" s="15"/>
      <c r="H667" s="24"/>
      <c r="I667" s="28"/>
      <c r="J667" s="28">
        <f t="shared" si="16"/>
        <v>0</v>
      </c>
    </row>
    <row r="668" spans="1:10" ht="24.95" customHeight="1">
      <c r="A668" s="45" t="s">
        <v>146</v>
      </c>
      <c r="B668" s="10"/>
      <c r="C668" s="9" t="s">
        <v>65</v>
      </c>
      <c r="D668" s="10"/>
      <c r="E668" s="10"/>
      <c r="F668" s="369"/>
      <c r="G668" s="369"/>
      <c r="H668" s="23">
        <v>0</v>
      </c>
      <c r="I668" s="28"/>
      <c r="J668" s="28">
        <f>SUM(J669:J671)</f>
        <v>0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>
        <f t="shared" ref="J669:J703" si="17">H669*I669</f>
        <v>0</v>
      </c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/>
    </row>
    <row r="671" spans="1:10" s="2" customFormat="1">
      <c r="A671" s="11"/>
      <c r="B671" s="12"/>
      <c r="C671" s="13"/>
      <c r="D671" s="14"/>
      <c r="E671" s="14"/>
      <c r="F671" s="15"/>
      <c r="G671" s="15"/>
      <c r="H671" s="24"/>
      <c r="I671" s="28"/>
      <c r="J671" s="28">
        <f t="shared" si="17"/>
        <v>0</v>
      </c>
    </row>
    <row r="672" spans="1:10" ht="24.95" customHeight="1">
      <c r="A672" s="45" t="s">
        <v>175</v>
      </c>
      <c r="B672" s="10"/>
      <c r="C672" s="9" t="s">
        <v>70</v>
      </c>
      <c r="D672" s="10"/>
      <c r="E672" s="10"/>
      <c r="F672" s="369"/>
      <c r="G672" s="369"/>
      <c r="H672" s="23">
        <v>0</v>
      </c>
      <c r="I672" s="28"/>
      <c r="J672" s="28">
        <f>SUM(J673:J675)</f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7"/>
        <v>0</v>
      </c>
    </row>
    <row r="675" spans="1:10" s="2" customFormat="1">
      <c r="A675" s="11"/>
      <c r="B675" s="12"/>
      <c r="C675" s="13"/>
      <c r="D675" s="14"/>
      <c r="E675" s="14"/>
      <c r="F675" s="15"/>
      <c r="G675" s="15"/>
      <c r="H675" s="24"/>
      <c r="I675" s="28"/>
      <c r="J675" s="28">
        <f t="shared" si="17"/>
        <v>0</v>
      </c>
    </row>
    <row r="676" spans="1:10" ht="24.95" customHeight="1">
      <c r="A676" s="45" t="s">
        <v>176</v>
      </c>
      <c r="B676" s="10"/>
      <c r="C676" s="9" t="s">
        <v>72</v>
      </c>
      <c r="D676" s="10"/>
      <c r="E676" s="10"/>
      <c r="F676" s="369"/>
      <c r="G676" s="369"/>
      <c r="H676" s="23">
        <v>0</v>
      </c>
      <c r="I676" s="28"/>
      <c r="J676" s="28">
        <f>SUM(J677:J679)</f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7"/>
        <v>0</v>
      </c>
    </row>
    <row r="678" spans="1:10">
      <c r="A678" s="11"/>
      <c r="B678" s="16"/>
      <c r="C678" s="17"/>
      <c r="D678" s="17"/>
      <c r="E678" s="17"/>
      <c r="F678" s="16"/>
      <c r="G678" s="16"/>
      <c r="H678" s="23"/>
      <c r="I678" s="28"/>
      <c r="J678" s="28">
        <f t="shared" si="17"/>
        <v>0</v>
      </c>
    </row>
    <row r="679" spans="1:10" s="2" customFormat="1">
      <c r="A679" s="11"/>
      <c r="B679" s="12"/>
      <c r="C679" s="14"/>
      <c r="D679" s="14"/>
      <c r="E679" s="14"/>
      <c r="F679" s="15"/>
      <c r="G679" s="15"/>
      <c r="H679" s="24"/>
      <c r="I679" s="28"/>
      <c r="J679" s="28">
        <f t="shared" si="17"/>
        <v>0</v>
      </c>
    </row>
    <row r="680" spans="1:10" ht="24.95" customHeight="1">
      <c r="A680" s="45" t="s">
        <v>177</v>
      </c>
      <c r="B680" s="10"/>
      <c r="C680" s="9" t="s">
        <v>74</v>
      </c>
      <c r="D680" s="10"/>
      <c r="E680" s="10"/>
      <c r="F680" s="369"/>
      <c r="G680" s="369"/>
      <c r="H680" s="23">
        <v>0</v>
      </c>
      <c r="I680" s="28"/>
      <c r="J680" s="28">
        <f>SUM(J681:J683)</f>
        <v>0</v>
      </c>
    </row>
    <row r="681" spans="1:10" s="2" customForma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s="2" customFormat="1" ht="11.45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7"/>
        <v>0</v>
      </c>
    </row>
    <row r="683" spans="1:10" s="2" customFormat="1" ht="10.9" customHeight="1">
      <c r="A683" s="11"/>
      <c r="B683" s="12"/>
      <c r="C683" s="13"/>
      <c r="D683" s="14"/>
      <c r="E683" s="14"/>
      <c r="F683" s="15"/>
      <c r="G683" s="15"/>
      <c r="H683" s="24"/>
      <c r="I683" s="28"/>
      <c r="J683" s="28">
        <f t="shared" si="17"/>
        <v>0</v>
      </c>
    </row>
    <row r="684" spans="1:10" ht="24.95" customHeight="1">
      <c r="A684" s="45" t="s">
        <v>240</v>
      </c>
      <c r="B684" s="10"/>
      <c r="C684" s="9" t="s">
        <v>76</v>
      </c>
      <c r="D684" s="10"/>
      <c r="E684" s="10"/>
      <c r="F684" s="369"/>
      <c r="G684" s="369"/>
      <c r="H684" s="23">
        <v>0</v>
      </c>
      <c r="I684" s="28"/>
      <c r="J684" s="28">
        <f>SUM(J685:J687)</f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>
        <f t="shared" si="17"/>
        <v>0</v>
      </c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/>
    </row>
    <row r="687" spans="1:10">
      <c r="A687" s="11"/>
      <c r="B687" s="16"/>
      <c r="C687" s="17"/>
      <c r="D687" s="17"/>
      <c r="E687" s="17"/>
      <c r="F687" s="16"/>
      <c r="G687" s="16"/>
      <c r="H687" s="23"/>
      <c r="I687" s="28"/>
      <c r="J687" s="28">
        <f t="shared" si="17"/>
        <v>0</v>
      </c>
    </row>
    <row r="688" spans="1:10" ht="24.95" customHeight="1">
      <c r="A688" s="45" t="s">
        <v>241</v>
      </c>
      <c r="B688" s="10"/>
      <c r="C688" s="9" t="s">
        <v>78</v>
      </c>
      <c r="D688" s="10"/>
      <c r="E688" s="10"/>
      <c r="F688" s="369"/>
      <c r="G688" s="369"/>
      <c r="H688" s="23">
        <v>0</v>
      </c>
      <c r="I688" s="28"/>
      <c r="J688" s="28">
        <f>SUM(J689:J691)</f>
        <v>0</v>
      </c>
    </row>
    <row r="689" spans="1:10">
      <c r="A689" s="11"/>
      <c r="B689" s="16"/>
      <c r="C689" s="17"/>
      <c r="D689" s="17"/>
      <c r="E689" s="17"/>
      <c r="F689" s="16"/>
      <c r="G689" s="16"/>
      <c r="H689" s="23"/>
      <c r="I689" s="28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7"/>
        <v>0</v>
      </c>
    </row>
    <row r="691" spans="1:10" s="2" customFormat="1">
      <c r="A691" s="11"/>
      <c r="B691" s="12"/>
      <c r="C691" s="14"/>
      <c r="D691" s="14"/>
      <c r="E691" s="14"/>
      <c r="F691" s="15"/>
      <c r="G691" s="15"/>
      <c r="H691" s="24"/>
      <c r="I691" s="28"/>
      <c r="J691" s="28">
        <f t="shared" si="17"/>
        <v>0</v>
      </c>
    </row>
    <row r="692" spans="1:10" ht="24.95" customHeight="1">
      <c r="A692" s="45" t="s">
        <v>242</v>
      </c>
      <c r="B692" s="10"/>
      <c r="C692" s="9" t="s">
        <v>80</v>
      </c>
      <c r="D692" s="10"/>
      <c r="E692" s="10"/>
      <c r="F692" s="369"/>
      <c r="G692" s="369"/>
      <c r="H692" s="23">
        <v>0</v>
      </c>
      <c r="I692" s="28"/>
      <c r="J692" s="28">
        <f>SUM(J695)</f>
        <v>0</v>
      </c>
    </row>
    <row r="693" spans="1:10" ht="11.45" customHeight="1">
      <c r="A693" s="45"/>
      <c r="B693" s="10"/>
      <c r="C693" s="9"/>
      <c r="D693" s="10"/>
      <c r="E693" s="10"/>
      <c r="F693" s="369"/>
      <c r="G693" s="369"/>
      <c r="H693" s="23"/>
      <c r="I693" s="28"/>
      <c r="J693" s="28"/>
    </row>
    <row r="694" spans="1:10" ht="10.9" customHeight="1">
      <c r="A694" s="45"/>
      <c r="B694" s="10"/>
      <c r="C694" s="9"/>
      <c r="D694" s="10"/>
      <c r="E694" s="10"/>
      <c r="F694" s="369"/>
      <c r="G694" s="369"/>
      <c r="H694" s="23"/>
      <c r="I694" s="28"/>
      <c r="J694" s="28"/>
    </row>
    <row r="695" spans="1:10" ht="10.15" customHeight="1">
      <c r="A695" s="11"/>
      <c r="B695" s="16"/>
      <c r="C695" s="17"/>
      <c r="D695" s="17"/>
      <c r="E695" s="17"/>
      <c r="F695" s="16"/>
      <c r="G695" s="16"/>
      <c r="H695" s="23"/>
      <c r="I695" s="28"/>
      <c r="J695" s="28">
        <f t="shared" si="17"/>
        <v>0</v>
      </c>
    </row>
    <row r="696" spans="1:10" ht="24.95" customHeight="1">
      <c r="A696" s="45" t="s">
        <v>243</v>
      </c>
      <c r="B696" s="10"/>
      <c r="C696" s="9" t="s">
        <v>82</v>
      </c>
      <c r="D696" s="10"/>
      <c r="E696" s="10"/>
      <c r="F696" s="369"/>
      <c r="G696" s="369"/>
      <c r="H696" s="23">
        <v>0</v>
      </c>
      <c r="I696" s="28"/>
      <c r="J696" s="28">
        <f>SUM(J697:J699)</f>
        <v>0</v>
      </c>
    </row>
    <row r="697" spans="1:10">
      <c r="A697" s="11"/>
      <c r="B697" s="16"/>
      <c r="C697" s="17"/>
      <c r="D697" s="17"/>
      <c r="E697" s="17"/>
      <c r="F697" s="16"/>
      <c r="G697" s="16"/>
      <c r="H697" s="23"/>
      <c r="I697" s="28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7"/>
        <v>0</v>
      </c>
    </row>
    <row r="699" spans="1:10" s="2" customFormat="1">
      <c r="A699" s="11"/>
      <c r="B699" s="12"/>
      <c r="C699" s="13"/>
      <c r="D699" s="14"/>
      <c r="E699" s="14"/>
      <c r="F699" s="15"/>
      <c r="G699" s="15"/>
      <c r="H699" s="24"/>
      <c r="I699" s="28"/>
      <c r="J699" s="28">
        <f t="shared" si="17"/>
        <v>0</v>
      </c>
    </row>
    <row r="700" spans="1:10" ht="24.95" customHeight="1">
      <c r="A700" s="45" t="s">
        <v>244</v>
      </c>
      <c r="B700" s="10"/>
      <c r="C700" s="9" t="s">
        <v>84</v>
      </c>
      <c r="D700" s="10"/>
      <c r="E700" s="10"/>
      <c r="F700" s="369"/>
      <c r="G700" s="369"/>
      <c r="H700" s="23">
        <v>0</v>
      </c>
      <c r="I700" s="28"/>
      <c r="J700" s="28">
        <f>SUM(J701:J703)</f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7"/>
        <v>0</v>
      </c>
    </row>
    <row r="703" spans="1:10">
      <c r="A703" s="11"/>
      <c r="B703" s="16"/>
      <c r="C703" s="17"/>
      <c r="D703" s="17"/>
      <c r="E703" s="17"/>
      <c r="F703" s="16"/>
      <c r="G703" s="16"/>
      <c r="H703" s="23"/>
      <c r="I703" s="28"/>
      <c r="J703" s="28">
        <f t="shared" si="17"/>
        <v>0</v>
      </c>
    </row>
    <row r="704" spans="1:10" ht="24.95" customHeight="1">
      <c r="A704" s="45" t="s">
        <v>245</v>
      </c>
      <c r="B704" s="10"/>
      <c r="C704" s="9" t="s">
        <v>86</v>
      </c>
      <c r="D704" s="10"/>
      <c r="E704" s="10"/>
      <c r="F704" s="369"/>
      <c r="G704" s="369"/>
      <c r="H704" s="23">
        <v>0</v>
      </c>
      <c r="I704" s="28"/>
      <c r="J704" s="28">
        <f>SUM(J705:J707)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ref="J705:J761" si="18">H705*I705</f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8"/>
        <v>0</v>
      </c>
    </row>
    <row r="707" spans="1:10" s="2" customFormat="1">
      <c r="A707" s="11"/>
      <c r="B707" s="12"/>
      <c r="C707" s="13"/>
      <c r="D707" s="14"/>
      <c r="E707" s="14"/>
      <c r="F707" s="15"/>
      <c r="G707" s="15"/>
      <c r="H707" s="24"/>
      <c r="I707" s="28"/>
      <c r="J707" s="28">
        <f t="shared" si="18"/>
        <v>0</v>
      </c>
    </row>
    <row r="708" spans="1:10" s="2" customFormat="1" ht="15.75">
      <c r="A708" s="32" t="s">
        <v>91</v>
      </c>
      <c r="B708" s="33"/>
      <c r="C708" s="34"/>
      <c r="D708" s="35"/>
      <c r="E708" s="35"/>
      <c r="F708" s="36"/>
      <c r="G708" s="36"/>
      <c r="H708" s="37"/>
      <c r="I708" s="38"/>
      <c r="J708" s="28"/>
    </row>
    <row r="709" spans="1:10" ht="24.95" customHeight="1">
      <c r="A709" s="41" t="s">
        <v>282</v>
      </c>
      <c r="B709" s="40"/>
      <c r="C709" s="42"/>
      <c r="D709" s="42"/>
      <c r="E709" s="42"/>
      <c r="F709" s="259"/>
      <c r="G709" s="259"/>
      <c r="H709" s="43"/>
      <c r="I709" s="44"/>
      <c r="J709" s="28"/>
    </row>
    <row r="710" spans="1:10" ht="24.95" customHeight="1">
      <c r="A710" s="45" t="s">
        <v>13</v>
      </c>
      <c r="B710" s="10"/>
      <c r="C710" s="9" t="s">
        <v>93</v>
      </c>
      <c r="D710" s="10"/>
      <c r="E710" s="10"/>
      <c r="F710" s="369"/>
      <c r="G710" s="369"/>
      <c r="H710" s="23">
        <v>0</v>
      </c>
      <c r="I710" s="28"/>
      <c r="J710" s="28">
        <f>SUM(J711:J713)</f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8"/>
        <v>0</v>
      </c>
    </row>
    <row r="713" spans="1:10" s="2" customFormat="1">
      <c r="A713" s="11"/>
      <c r="B713" s="12"/>
      <c r="C713" s="13"/>
      <c r="D713" s="14"/>
      <c r="E713" s="14"/>
      <c r="F713" s="15"/>
      <c r="G713" s="15"/>
      <c r="H713" s="24"/>
      <c r="I713" s="28"/>
      <c r="J713" s="28">
        <f t="shared" si="18"/>
        <v>0</v>
      </c>
    </row>
    <row r="714" spans="1:10" ht="24.95" customHeight="1">
      <c r="A714" s="45" t="s">
        <v>94</v>
      </c>
      <c r="B714" s="10"/>
      <c r="C714" s="9" t="s">
        <v>95</v>
      </c>
      <c r="D714" s="10"/>
      <c r="E714" s="10"/>
      <c r="F714" s="369"/>
      <c r="G714" s="369"/>
      <c r="H714" s="23">
        <v>0</v>
      </c>
      <c r="I714" s="28"/>
      <c r="J714" s="28">
        <f>SUM(J715:J717)</f>
        <v>530.94999999999993</v>
      </c>
    </row>
    <row r="715" spans="1:10" s="2" customFormat="1" ht="22.5">
      <c r="A715" s="11"/>
      <c r="B715" s="12"/>
      <c r="C715" s="46" t="s">
        <v>923</v>
      </c>
      <c r="D715" s="47" t="s">
        <v>899</v>
      </c>
      <c r="E715" s="47" t="s">
        <v>924</v>
      </c>
      <c r="F715" s="506">
        <v>7</v>
      </c>
      <c r="G715" s="506" t="s">
        <v>19</v>
      </c>
      <c r="H715" s="100">
        <v>41</v>
      </c>
      <c r="I715" s="52">
        <v>12.95</v>
      </c>
      <c r="J715" s="28">
        <f t="shared" si="18"/>
        <v>530.94999999999993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s="2" customFormat="1">
      <c r="A717" s="11"/>
      <c r="B717" s="12"/>
      <c r="C717" s="13"/>
      <c r="D717" s="14"/>
      <c r="E717" s="14"/>
      <c r="F717" s="15"/>
      <c r="G717" s="15"/>
      <c r="H717" s="24"/>
      <c r="I717" s="28"/>
      <c r="J717" s="28">
        <f t="shared" si="18"/>
        <v>0</v>
      </c>
    </row>
    <row r="718" spans="1:10" ht="24.95" customHeight="1">
      <c r="A718" s="45" t="s">
        <v>96</v>
      </c>
      <c r="B718" s="10"/>
      <c r="C718" s="9" t="s">
        <v>97</v>
      </c>
      <c r="D718" s="10"/>
      <c r="E718" s="10"/>
      <c r="F718" s="369"/>
      <c r="G718" s="369"/>
      <c r="H718" s="23">
        <v>0</v>
      </c>
      <c r="I718" s="28"/>
      <c r="J718" s="28">
        <f>SUM(J719:J721)</f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s="2" customFormat="1">
      <c r="A721" s="11"/>
      <c r="B721" s="12"/>
      <c r="C721" s="13"/>
      <c r="D721" s="14"/>
      <c r="E721" s="14"/>
      <c r="F721" s="15"/>
      <c r="G721" s="15"/>
      <c r="H721" s="24"/>
      <c r="I721" s="28"/>
      <c r="J721" s="28">
        <f t="shared" si="18"/>
        <v>0</v>
      </c>
    </row>
    <row r="722" spans="1:10" ht="24.95" customHeight="1">
      <c r="A722" s="45" t="s">
        <v>104</v>
      </c>
      <c r="B722" s="10"/>
      <c r="C722" s="9" t="s">
        <v>28</v>
      </c>
      <c r="D722" s="10"/>
      <c r="E722" s="10"/>
      <c r="F722" s="369"/>
      <c r="G722" s="369"/>
      <c r="H722" s="23">
        <v>0</v>
      </c>
      <c r="I722" s="28"/>
      <c r="J722" s="28">
        <f>SUM(J723:J725)</f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8"/>
        <v>0</v>
      </c>
    </row>
    <row r="725" spans="1:10">
      <c r="A725" s="11"/>
      <c r="B725" s="16"/>
      <c r="C725" s="17"/>
      <c r="D725" s="17"/>
      <c r="E725" s="17"/>
      <c r="F725" s="16"/>
      <c r="G725" s="16"/>
      <c r="H725" s="23"/>
      <c r="I725" s="28"/>
      <c r="J725" s="28">
        <f t="shared" si="18"/>
        <v>0</v>
      </c>
    </row>
    <row r="726" spans="1:10" ht="24.95" customHeight="1">
      <c r="A726" s="45" t="s">
        <v>39</v>
      </c>
      <c r="B726" s="10"/>
      <c r="C726" s="9" t="s">
        <v>285</v>
      </c>
      <c r="D726" s="10"/>
      <c r="E726" s="10"/>
      <c r="F726" s="369"/>
      <c r="G726" s="369"/>
      <c r="H726" s="23">
        <v>0</v>
      </c>
      <c r="I726" s="28"/>
      <c r="J726" s="28">
        <f>SUM(J727:J729)</f>
        <v>0</v>
      </c>
    </row>
    <row r="727" spans="1:10" s="2" customFormat="1">
      <c r="A727" s="11"/>
      <c r="B727" s="12"/>
      <c r="C727" s="13"/>
      <c r="D727" s="14"/>
      <c r="E727" s="14"/>
      <c r="F727" s="15"/>
      <c r="G727" s="15"/>
      <c r="H727" s="24"/>
      <c r="I727" s="28"/>
      <c r="J727" s="28">
        <f t="shared" si="18"/>
        <v>0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8"/>
        <v>0</v>
      </c>
    </row>
    <row r="729" spans="1:10" s="2" customFormat="1">
      <c r="A729" s="11"/>
      <c r="B729" s="12"/>
      <c r="C729" s="13"/>
      <c r="D729" s="14"/>
      <c r="E729" s="14"/>
      <c r="F729" s="15"/>
      <c r="G729" s="15"/>
      <c r="H729" s="24"/>
      <c r="I729" s="28"/>
      <c r="J729" s="28">
        <f t="shared" si="18"/>
        <v>0</v>
      </c>
    </row>
    <row r="730" spans="1:10" ht="24.95" customHeight="1">
      <c r="A730" s="45" t="s">
        <v>41</v>
      </c>
      <c r="B730" s="10"/>
      <c r="C730" s="9" t="s">
        <v>290</v>
      </c>
      <c r="D730" s="10"/>
      <c r="E730" s="10"/>
      <c r="F730" s="369"/>
      <c r="G730" s="369"/>
      <c r="H730" s="23">
        <v>0</v>
      </c>
      <c r="I730" s="28"/>
      <c r="J730" s="28">
        <f>SUM(J731:J733)</f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8"/>
        <v>0</v>
      </c>
    </row>
    <row r="732" spans="1:10">
      <c r="A732" s="11"/>
      <c r="B732" s="16"/>
      <c r="C732" s="17"/>
      <c r="D732" s="17"/>
      <c r="E732" s="17"/>
      <c r="F732" s="16"/>
      <c r="G732" s="16"/>
      <c r="H732" s="23"/>
      <c r="I732" s="28"/>
      <c r="J732" s="28">
        <f t="shared" si="18"/>
        <v>0</v>
      </c>
    </row>
    <row r="733" spans="1:10" s="2" customFormat="1">
      <c r="A733" s="11"/>
      <c r="B733" s="12"/>
      <c r="C733" s="13"/>
      <c r="D733" s="14"/>
      <c r="E733" s="14"/>
      <c r="F733" s="15"/>
      <c r="G733" s="15"/>
      <c r="H733" s="24"/>
      <c r="I733" s="28"/>
      <c r="J733" s="28">
        <f t="shared" si="18"/>
        <v>0</v>
      </c>
    </row>
    <row r="734" spans="1:10" ht="24.95" customHeight="1">
      <c r="A734" s="45" t="s">
        <v>43</v>
      </c>
      <c r="B734" s="10"/>
      <c r="C734" s="9" t="s">
        <v>291</v>
      </c>
      <c r="D734" s="10"/>
      <c r="E734" s="10"/>
      <c r="F734" s="369"/>
      <c r="G734" s="369"/>
      <c r="H734" s="23">
        <v>0</v>
      </c>
      <c r="I734" s="28"/>
      <c r="J734" s="28">
        <f>SUM(J735:J737)</f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>
      <c r="A737" s="11"/>
      <c r="B737" s="16"/>
      <c r="C737" s="17"/>
      <c r="D737" s="17"/>
      <c r="E737" s="17"/>
      <c r="F737" s="16"/>
      <c r="G737" s="16"/>
      <c r="H737" s="23"/>
      <c r="I737" s="28"/>
      <c r="J737" s="28">
        <f t="shared" si="18"/>
        <v>0</v>
      </c>
    </row>
    <row r="738" spans="1:10" ht="24.95" customHeight="1">
      <c r="A738" s="45" t="s">
        <v>49</v>
      </c>
      <c r="B738" s="10"/>
      <c r="C738" s="9" t="s">
        <v>294</v>
      </c>
      <c r="D738" s="10"/>
      <c r="E738" s="10"/>
      <c r="F738" s="369"/>
      <c r="G738" s="369"/>
      <c r="H738" s="23">
        <v>0</v>
      </c>
      <c r="I738" s="28"/>
      <c r="J738" s="28">
        <f>SUM(J739:J741)</f>
        <v>0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28"/>
      <c r="J739" s="28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8"/>
        <v>0</v>
      </c>
    </row>
    <row r="741" spans="1:10" s="2" customFormat="1">
      <c r="A741" s="11"/>
      <c r="B741" s="12"/>
      <c r="C741" s="13"/>
      <c r="D741" s="14"/>
      <c r="E741" s="14"/>
      <c r="F741" s="15"/>
      <c r="G741" s="15"/>
      <c r="H741" s="24"/>
      <c r="I741" s="28"/>
      <c r="J741" s="28">
        <f t="shared" si="18"/>
        <v>0</v>
      </c>
    </row>
    <row r="742" spans="1:10" ht="24.95" customHeight="1">
      <c r="A742" s="45" t="s">
        <v>51</v>
      </c>
      <c r="B742" s="10"/>
      <c r="C742" s="9" t="s">
        <v>295</v>
      </c>
      <c r="D742" s="10"/>
      <c r="E742" s="10"/>
      <c r="F742" s="369"/>
      <c r="G742" s="369"/>
      <c r="H742" s="23">
        <v>0</v>
      </c>
      <c r="I742" s="28"/>
      <c r="J742" s="28">
        <f>SUM(J743:J745)</f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8"/>
        <v>0</v>
      </c>
    </row>
    <row r="745" spans="1:10">
      <c r="A745" s="11"/>
      <c r="B745" s="16"/>
      <c r="C745" s="17"/>
      <c r="D745" s="17"/>
      <c r="E745" s="17"/>
      <c r="F745" s="16"/>
      <c r="G745" s="16"/>
      <c r="H745" s="23"/>
      <c r="I745" s="28"/>
      <c r="J745" s="28">
        <f t="shared" si="18"/>
        <v>0</v>
      </c>
    </row>
    <row r="746" spans="1:10" ht="24.95" customHeight="1">
      <c r="A746" s="45" t="s">
        <v>55</v>
      </c>
      <c r="B746" s="10"/>
      <c r="C746" s="9" t="s">
        <v>296</v>
      </c>
      <c r="D746" s="10"/>
      <c r="E746" s="10"/>
      <c r="F746" s="369"/>
      <c r="G746" s="369"/>
      <c r="H746" s="23">
        <v>0</v>
      </c>
      <c r="I746" s="28"/>
      <c r="J746" s="28">
        <f>SUM(J747:J749)</f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>
        <f t="shared" si="18"/>
        <v>0</v>
      </c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/>
    </row>
    <row r="749" spans="1:10" s="2" customFormat="1">
      <c r="A749" s="11"/>
      <c r="B749" s="12"/>
      <c r="C749" s="13"/>
      <c r="D749" s="14"/>
      <c r="E749" s="14"/>
      <c r="F749" s="15"/>
      <c r="G749" s="15"/>
      <c r="H749" s="24"/>
      <c r="I749" s="28"/>
      <c r="J749" s="28">
        <f t="shared" si="18"/>
        <v>0</v>
      </c>
    </row>
    <row r="750" spans="1:10" ht="24.95" customHeight="1">
      <c r="A750" s="45" t="s">
        <v>57</v>
      </c>
      <c r="B750" s="10"/>
      <c r="C750" s="9" t="s">
        <v>297</v>
      </c>
      <c r="D750" s="10"/>
      <c r="E750" s="10"/>
      <c r="F750" s="369"/>
      <c r="G750" s="369"/>
      <c r="H750" s="23">
        <v>0</v>
      </c>
      <c r="I750" s="28"/>
      <c r="J750" s="28">
        <f>SUM(J751:J753)</f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>
        <f t="shared" si="18"/>
        <v>0</v>
      </c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/>
    </row>
    <row r="753" spans="1:10">
      <c r="A753" s="11"/>
      <c r="B753" s="16"/>
      <c r="C753" s="17"/>
      <c r="D753" s="17"/>
      <c r="E753" s="17"/>
      <c r="F753" s="16"/>
      <c r="G753" s="16"/>
      <c r="H753" s="23"/>
      <c r="I753" s="28"/>
      <c r="J753" s="28">
        <f t="shared" si="18"/>
        <v>0</v>
      </c>
    </row>
    <row r="754" spans="1:10" ht="24.95" customHeight="1">
      <c r="A754" s="45" t="s">
        <v>59</v>
      </c>
      <c r="B754" s="10"/>
      <c r="C754" s="9" t="s">
        <v>44</v>
      </c>
      <c r="D754" s="10"/>
      <c r="E754" s="10"/>
      <c r="F754" s="369"/>
      <c r="G754" s="369"/>
      <c r="H754" s="23">
        <v>0</v>
      </c>
      <c r="I754" s="28"/>
      <c r="J754" s="28">
        <f>SUM(J755:J757)</f>
        <v>440.16</v>
      </c>
    </row>
    <row r="755" spans="1:10" s="2" customFormat="1" ht="22.5">
      <c r="A755" s="11"/>
      <c r="B755" s="12"/>
      <c r="C755" s="409" t="s">
        <v>925</v>
      </c>
      <c r="D755" s="410" t="s">
        <v>749</v>
      </c>
      <c r="E755" s="410" t="s">
        <v>904</v>
      </c>
      <c r="F755" s="509">
        <v>7</v>
      </c>
      <c r="G755" s="506" t="s">
        <v>836</v>
      </c>
      <c r="H755" s="100">
        <v>42</v>
      </c>
      <c r="I755" s="48">
        <v>10.48</v>
      </c>
      <c r="J755" s="28">
        <f t="shared" si="18"/>
        <v>440.16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8"/>
        <v>0</v>
      </c>
    </row>
    <row r="757" spans="1:10" s="2" customFormat="1">
      <c r="A757" s="11"/>
      <c r="B757" s="12"/>
      <c r="C757" s="13"/>
      <c r="D757" s="14"/>
      <c r="E757" s="14"/>
      <c r="F757" s="15"/>
      <c r="G757" s="15"/>
      <c r="H757" s="24"/>
      <c r="I757" s="28"/>
      <c r="J757" s="28">
        <f t="shared" si="18"/>
        <v>0</v>
      </c>
    </row>
    <row r="758" spans="1:10" ht="24.95" customHeight="1">
      <c r="A758" s="45" t="s">
        <v>64</v>
      </c>
      <c r="B758" s="10"/>
      <c r="C758" s="9" t="s">
        <v>50</v>
      </c>
      <c r="D758" s="10"/>
      <c r="E758" s="10"/>
      <c r="F758" s="369"/>
      <c r="G758" s="369"/>
      <c r="H758" s="23">
        <v>0</v>
      </c>
      <c r="I758" s="28"/>
      <c r="J758" s="28">
        <f>SUM(J759:J761)</f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>
        <f t="shared" si="18"/>
        <v>0</v>
      </c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/>
    </row>
    <row r="761" spans="1:10">
      <c r="A761" s="11"/>
      <c r="B761" s="16"/>
      <c r="C761" s="17"/>
      <c r="D761" s="17"/>
      <c r="E761" s="17"/>
      <c r="F761" s="16"/>
      <c r="G761" s="16"/>
      <c r="H761" s="23"/>
      <c r="I761" s="28"/>
      <c r="J761" s="28">
        <f t="shared" si="18"/>
        <v>0</v>
      </c>
    </row>
    <row r="762" spans="1:10" ht="24.6" customHeight="1">
      <c r="A762" s="45" t="s">
        <v>69</v>
      </c>
      <c r="B762" s="10"/>
      <c r="C762" s="9" t="s">
        <v>298</v>
      </c>
      <c r="D762" s="10"/>
      <c r="E762" s="10"/>
      <c r="F762" s="369"/>
      <c r="G762" s="369"/>
      <c r="H762" s="23">
        <v>0</v>
      </c>
      <c r="I762" s="28"/>
      <c r="J762" s="28">
        <f>SUM(J763:J765)</f>
        <v>491.49</v>
      </c>
    </row>
    <row r="763" spans="1:10" s="2" customFormat="1" ht="33.75">
      <c r="A763" s="11"/>
      <c r="B763" s="12"/>
      <c r="C763" s="13" t="s">
        <v>926</v>
      </c>
      <c r="D763" s="14" t="s">
        <v>791</v>
      </c>
      <c r="E763" s="14" t="s">
        <v>17</v>
      </c>
      <c r="F763" s="15" t="s">
        <v>328</v>
      </c>
      <c r="G763" s="15" t="s">
        <v>882</v>
      </c>
      <c r="H763" s="24">
        <v>43</v>
      </c>
      <c r="I763" s="60">
        <v>11.43</v>
      </c>
      <c r="J763" s="28">
        <f t="shared" ref="J763:J813" si="19">H763*I763</f>
        <v>491.49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si="19"/>
        <v>0</v>
      </c>
    </row>
    <row r="765" spans="1:10" s="2" customFormat="1">
      <c r="A765" s="11"/>
      <c r="B765" s="12"/>
      <c r="C765" s="13"/>
      <c r="D765" s="14"/>
      <c r="E765" s="14"/>
      <c r="F765" s="15"/>
      <c r="G765" s="15"/>
      <c r="H765" s="24"/>
      <c r="I765" s="28"/>
      <c r="J765" s="28">
        <f t="shared" si="19"/>
        <v>0</v>
      </c>
    </row>
    <row r="766" spans="1:10" ht="24.95" customHeight="1">
      <c r="A766" s="45" t="s">
        <v>71</v>
      </c>
      <c r="B766" s="10"/>
      <c r="C766" s="9" t="s">
        <v>302</v>
      </c>
      <c r="D766" s="10"/>
      <c r="E766" s="10"/>
      <c r="F766" s="369"/>
      <c r="G766" s="369"/>
      <c r="H766" s="23">
        <v>0</v>
      </c>
      <c r="I766" s="28"/>
      <c r="J766" s="28">
        <f>SUM(J767:J769)</f>
        <v>0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>
        <f t="shared" si="19"/>
        <v>0</v>
      </c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/>
    </row>
    <row r="769" spans="1:10">
      <c r="A769" s="11"/>
      <c r="B769" s="16"/>
      <c r="C769" s="17"/>
      <c r="D769" s="17"/>
      <c r="E769" s="17"/>
      <c r="F769" s="16"/>
      <c r="G769" s="16"/>
      <c r="H769" s="23"/>
      <c r="I769" s="28"/>
      <c r="J769" s="28">
        <f t="shared" si="19"/>
        <v>0</v>
      </c>
    </row>
    <row r="770" spans="1:10" ht="24.95" customHeight="1">
      <c r="A770" s="45" t="s">
        <v>73</v>
      </c>
      <c r="B770" s="10"/>
      <c r="C770" s="9" t="s">
        <v>304</v>
      </c>
      <c r="D770" s="10"/>
      <c r="E770" s="10"/>
      <c r="F770" s="369"/>
      <c r="G770" s="369"/>
      <c r="H770" s="23">
        <v>0</v>
      </c>
      <c r="I770" s="28"/>
      <c r="J770" s="28">
        <f>SUM(J771:J773)</f>
        <v>658.09</v>
      </c>
    </row>
    <row r="771" spans="1:10" s="2" customFormat="1" ht="22.5">
      <c r="A771" s="11"/>
      <c r="B771" s="12"/>
      <c r="C771" s="13" t="s">
        <v>927</v>
      </c>
      <c r="D771" s="405" t="s">
        <v>928</v>
      </c>
      <c r="E771" s="15" t="s">
        <v>929</v>
      </c>
      <c r="F771" s="15" t="s">
        <v>328</v>
      </c>
      <c r="G771" s="15" t="s">
        <v>836</v>
      </c>
      <c r="H771" s="407">
        <v>8</v>
      </c>
      <c r="I771" s="408">
        <v>7.62</v>
      </c>
      <c r="J771" s="28">
        <f>H771*I771</f>
        <v>60.96</v>
      </c>
    </row>
    <row r="772" spans="1:10" s="2" customFormat="1" ht="22.5">
      <c r="A772" s="11"/>
      <c r="B772" s="12"/>
      <c r="C772" s="13" t="s">
        <v>930</v>
      </c>
      <c r="D772" s="405" t="s">
        <v>931</v>
      </c>
      <c r="E772" s="15" t="s">
        <v>835</v>
      </c>
      <c r="F772" s="15" t="s">
        <v>328</v>
      </c>
      <c r="G772" s="15" t="s">
        <v>836</v>
      </c>
      <c r="H772" s="407">
        <v>45</v>
      </c>
      <c r="I772" s="408">
        <v>12.95</v>
      </c>
      <c r="J772" s="28">
        <f>H772*I772</f>
        <v>582.75</v>
      </c>
    </row>
    <row r="773" spans="1:10" s="2" customFormat="1" ht="26.25" customHeight="1">
      <c r="A773" s="11"/>
      <c r="B773" s="12"/>
      <c r="C773" s="13" t="s">
        <v>932</v>
      </c>
      <c r="D773" s="405" t="s">
        <v>933</v>
      </c>
      <c r="E773" s="109" t="s">
        <v>934</v>
      </c>
      <c r="F773" s="15" t="s">
        <v>328</v>
      </c>
      <c r="G773" s="15" t="s">
        <v>836</v>
      </c>
      <c r="H773" s="407">
        <v>1</v>
      </c>
      <c r="I773" s="408">
        <v>14.38</v>
      </c>
      <c r="J773" s="28">
        <f t="shared" si="19"/>
        <v>14.38</v>
      </c>
    </row>
    <row r="774" spans="1:10" ht="24.95" customHeight="1">
      <c r="A774" s="45" t="s">
        <v>75</v>
      </c>
      <c r="B774" s="10"/>
      <c r="C774" s="9" t="s">
        <v>308</v>
      </c>
      <c r="D774" s="10"/>
      <c r="E774" s="10"/>
      <c r="F774" s="369"/>
      <c r="G774" s="369"/>
      <c r="H774" s="23">
        <v>0</v>
      </c>
      <c r="I774" s="28"/>
      <c r="J774" s="28">
        <f>SUM(J775:J777)</f>
        <v>57.16</v>
      </c>
    </row>
    <row r="775" spans="1:10" ht="22.5">
      <c r="A775" s="11"/>
      <c r="B775" s="16"/>
      <c r="C775" s="17" t="s">
        <v>935</v>
      </c>
      <c r="D775" s="17" t="s">
        <v>936</v>
      </c>
      <c r="E775" s="17" t="s">
        <v>835</v>
      </c>
      <c r="F775" s="16">
        <v>7</v>
      </c>
      <c r="G775" s="16" t="s">
        <v>836</v>
      </c>
      <c r="H775" s="23">
        <v>4</v>
      </c>
      <c r="I775" s="28">
        <v>14.29</v>
      </c>
      <c r="J775" s="28">
        <f t="shared" si="19"/>
        <v>57.16</v>
      </c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/>
    </row>
    <row r="777" spans="1:10">
      <c r="A777" s="11"/>
      <c r="B777" s="16"/>
      <c r="C777" s="17"/>
      <c r="D777" s="17"/>
      <c r="E777" s="17"/>
      <c r="F777" s="16"/>
      <c r="G777" s="16"/>
      <c r="H777" s="23"/>
      <c r="I777" s="28"/>
      <c r="J777" s="28">
        <f t="shared" si="19"/>
        <v>0</v>
      </c>
    </row>
    <row r="778" spans="1:10" ht="24.95" customHeight="1">
      <c r="A778" s="45" t="s">
        <v>77</v>
      </c>
      <c r="B778" s="10"/>
      <c r="C778" s="9" t="s">
        <v>309</v>
      </c>
      <c r="D778" s="10"/>
      <c r="E778" s="10"/>
      <c r="F778" s="369"/>
      <c r="G778" s="369"/>
      <c r="H778" s="23">
        <v>0</v>
      </c>
      <c r="I778" s="28"/>
      <c r="J778" s="28">
        <f>SUM(J779:J781)</f>
        <v>491.49</v>
      </c>
    </row>
    <row r="779" spans="1:10" s="2" customFormat="1" ht="22.5">
      <c r="A779" s="11"/>
      <c r="B779" s="12"/>
      <c r="C779" s="46" t="s">
        <v>937</v>
      </c>
      <c r="D779" s="47" t="s">
        <v>938</v>
      </c>
      <c r="E779" s="47" t="s">
        <v>17</v>
      </c>
      <c r="F779" s="506">
        <v>7</v>
      </c>
      <c r="G779" s="506" t="s">
        <v>882</v>
      </c>
      <c r="H779" s="100">
        <v>43</v>
      </c>
      <c r="I779" s="48">
        <v>11.43</v>
      </c>
      <c r="J779" s="28">
        <f t="shared" si="19"/>
        <v>491.49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19"/>
        <v>0</v>
      </c>
    </row>
    <row r="781" spans="1:10" s="2" customFormat="1">
      <c r="A781" s="11"/>
      <c r="B781" s="12"/>
      <c r="C781" s="13"/>
      <c r="D781" s="14"/>
      <c r="E781" s="14"/>
      <c r="F781" s="15"/>
      <c r="G781" s="15"/>
      <c r="H781" s="24"/>
      <c r="I781" s="28"/>
      <c r="J781" s="28">
        <f t="shared" si="19"/>
        <v>0</v>
      </c>
    </row>
    <row r="782" spans="1:10" ht="24.95" customHeight="1">
      <c r="A782" s="45" t="s">
        <v>79</v>
      </c>
      <c r="B782" s="10"/>
      <c r="C782" s="9" t="s">
        <v>312</v>
      </c>
      <c r="D782" s="10"/>
      <c r="E782" s="10"/>
      <c r="F782" s="369"/>
      <c r="G782" s="369"/>
      <c r="H782" s="23">
        <v>0</v>
      </c>
      <c r="I782" s="28"/>
      <c r="J782" s="28">
        <f>SUM(J783:J785)</f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>
        <f t="shared" si="19"/>
        <v>0</v>
      </c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/>
    </row>
    <row r="785" spans="1:10">
      <c r="A785" s="11"/>
      <c r="B785" s="16"/>
      <c r="C785" s="17"/>
      <c r="D785" s="17"/>
      <c r="E785" s="17"/>
      <c r="F785" s="16"/>
      <c r="G785" s="16"/>
      <c r="H785" s="23"/>
      <c r="I785" s="28"/>
      <c r="J785" s="28">
        <f t="shared" si="19"/>
        <v>0</v>
      </c>
    </row>
    <row r="786" spans="1:10" ht="24.95" customHeight="1">
      <c r="A786" s="45" t="s">
        <v>81</v>
      </c>
      <c r="B786" s="10"/>
      <c r="C786" s="9" t="s">
        <v>212</v>
      </c>
      <c r="D786" s="10"/>
      <c r="E786" s="10"/>
      <c r="F786" s="369"/>
      <c r="G786" s="369"/>
      <c r="H786" s="23">
        <v>0</v>
      </c>
      <c r="I786" s="28"/>
      <c r="J786" s="28">
        <f>SUM(J787:J789)</f>
        <v>0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19"/>
        <v>0</v>
      </c>
    </row>
    <row r="789" spans="1:10" s="2" customFormat="1">
      <c r="A789" s="11"/>
      <c r="B789" s="12"/>
      <c r="C789" s="13"/>
      <c r="D789" s="14"/>
      <c r="E789" s="14"/>
      <c r="F789" s="15"/>
      <c r="G789" s="15"/>
      <c r="H789" s="24"/>
      <c r="I789" s="28"/>
      <c r="J789" s="28">
        <f t="shared" si="19"/>
        <v>0</v>
      </c>
    </row>
    <row r="790" spans="1:10" ht="24.95" customHeight="1">
      <c r="A790" s="45" t="s">
        <v>83</v>
      </c>
      <c r="B790" s="10"/>
      <c r="C790" s="9" t="s">
        <v>219</v>
      </c>
      <c r="D790" s="10"/>
      <c r="E790" s="10"/>
      <c r="F790" s="369"/>
      <c r="G790" s="369"/>
      <c r="H790" s="23">
        <v>0</v>
      </c>
      <c r="I790" s="28"/>
      <c r="J790" s="28">
        <f>SUM(J791:J793)</f>
        <v>0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>
        <f t="shared" si="19"/>
        <v>0</v>
      </c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/>
    </row>
    <row r="793" spans="1:10">
      <c r="A793" s="11"/>
      <c r="B793" s="16"/>
      <c r="C793" s="17"/>
      <c r="D793" s="17"/>
      <c r="E793" s="17"/>
      <c r="F793" s="16"/>
      <c r="G793" s="16"/>
      <c r="H793" s="23"/>
      <c r="I793" s="28"/>
      <c r="J793" s="28">
        <f t="shared" si="19"/>
        <v>0</v>
      </c>
    </row>
    <row r="794" spans="1:10" ht="24.95" customHeight="1">
      <c r="A794" s="45" t="s">
        <v>85</v>
      </c>
      <c r="B794" s="10"/>
      <c r="C794" s="9" t="s">
        <v>220</v>
      </c>
      <c r="D794" s="10"/>
      <c r="E794" s="10"/>
      <c r="F794" s="369"/>
      <c r="G794" s="369"/>
      <c r="H794" s="23">
        <v>0</v>
      </c>
      <c r="I794" s="28"/>
      <c r="J794" s="28">
        <f>SUM(J795:J797)</f>
        <v>505.04999999999995</v>
      </c>
    </row>
    <row r="795" spans="1:10" s="2" customFormat="1">
      <c r="A795" s="11"/>
      <c r="B795" s="12"/>
      <c r="C795" s="46" t="s">
        <v>939</v>
      </c>
      <c r="D795" s="47" t="s">
        <v>499</v>
      </c>
      <c r="E795" s="47" t="s">
        <v>17</v>
      </c>
      <c r="F795" s="506">
        <v>7</v>
      </c>
      <c r="G795" s="506" t="s">
        <v>19</v>
      </c>
      <c r="H795" s="100">
        <v>39</v>
      </c>
      <c r="I795" s="48">
        <v>12.95</v>
      </c>
      <c r="J795" s="28">
        <f t="shared" si="19"/>
        <v>505.04999999999995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19"/>
        <v>0</v>
      </c>
    </row>
    <row r="797" spans="1:10" s="2" customFormat="1">
      <c r="A797" s="11"/>
      <c r="B797" s="12"/>
      <c r="C797" s="13"/>
      <c r="D797" s="14"/>
      <c r="E797" s="14"/>
      <c r="F797" s="15"/>
      <c r="G797" s="15"/>
      <c r="H797" s="24"/>
      <c r="I797" s="28"/>
      <c r="J797" s="28">
        <f t="shared" si="19"/>
        <v>0</v>
      </c>
    </row>
    <row r="798" spans="1:10" ht="25.9" customHeight="1">
      <c r="A798" s="45" t="s">
        <v>126</v>
      </c>
      <c r="B798" s="10"/>
      <c r="C798" s="9" t="s">
        <v>227</v>
      </c>
      <c r="D798" s="10"/>
      <c r="E798" s="10"/>
      <c r="F798" s="369"/>
      <c r="G798" s="369"/>
      <c r="H798" s="23">
        <v>0</v>
      </c>
      <c r="I798" s="28"/>
      <c r="J798" s="28">
        <f>SUM(J799:J801)</f>
        <v>42.87</v>
      </c>
    </row>
    <row r="799" spans="1:10" ht="10.9" customHeight="1">
      <c r="A799" s="45"/>
      <c r="B799" s="10"/>
      <c r="C799" s="73" t="s">
        <v>940</v>
      </c>
      <c r="D799" s="55" t="s">
        <v>913</v>
      </c>
      <c r="E799" s="55" t="s">
        <v>255</v>
      </c>
      <c r="F799" s="502">
        <v>7</v>
      </c>
      <c r="G799" s="502" t="s">
        <v>19</v>
      </c>
      <c r="H799" s="100">
        <v>3</v>
      </c>
      <c r="I799" s="48">
        <v>14.29</v>
      </c>
      <c r="J799" s="28">
        <f t="shared" si="19"/>
        <v>42.87</v>
      </c>
    </row>
    <row r="800" spans="1:10" ht="12" customHeight="1">
      <c r="A800" s="45"/>
      <c r="B800" s="10"/>
      <c r="C800" s="9"/>
      <c r="D800" s="10"/>
      <c r="E800" s="10"/>
      <c r="F800" s="369"/>
      <c r="G800" s="369"/>
      <c r="H800" s="23"/>
      <c r="I800" s="28"/>
      <c r="J800" s="28"/>
    </row>
    <row r="801" spans="1:10" s="2" customFormat="1">
      <c r="A801" s="11"/>
      <c r="B801" s="12"/>
      <c r="C801" s="13"/>
      <c r="D801" s="14"/>
      <c r="E801" s="14"/>
      <c r="F801" s="15"/>
      <c r="G801" s="15"/>
      <c r="H801" s="24"/>
      <c r="I801" s="28"/>
      <c r="J801" s="28">
        <f t="shared" si="19"/>
        <v>0</v>
      </c>
    </row>
    <row r="802" spans="1:10" ht="24.95" customHeight="1">
      <c r="A802" s="45" t="s">
        <v>127</v>
      </c>
      <c r="B802" s="10"/>
      <c r="C802" s="9" t="s">
        <v>58</v>
      </c>
      <c r="D802" s="10"/>
      <c r="E802" s="10"/>
      <c r="F802" s="369"/>
      <c r="G802" s="369"/>
      <c r="H802" s="23">
        <v>0</v>
      </c>
      <c r="I802" s="28"/>
      <c r="J802" s="28">
        <f>SUM(J803:J805)</f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s="2" customFormat="1">
      <c r="A805" s="11"/>
      <c r="B805" s="12"/>
      <c r="C805" s="13"/>
      <c r="D805" s="14"/>
      <c r="E805" s="14"/>
      <c r="F805" s="15"/>
      <c r="G805" s="15"/>
      <c r="H805" s="24"/>
      <c r="I805" s="28"/>
      <c r="J805" s="28">
        <f t="shared" si="19"/>
        <v>0</v>
      </c>
    </row>
    <row r="806" spans="1:10" ht="24.95" customHeight="1">
      <c r="A806" s="45" t="s">
        <v>128</v>
      </c>
      <c r="B806" s="10"/>
      <c r="C806" s="9" t="s">
        <v>60</v>
      </c>
      <c r="D806" s="10"/>
      <c r="E806" s="10"/>
      <c r="F806" s="369"/>
      <c r="G806" s="369"/>
      <c r="H806" s="23">
        <v>0</v>
      </c>
      <c r="I806" s="28"/>
      <c r="J806" s="28">
        <f>SUM(J807:J809)</f>
        <v>644</v>
      </c>
    </row>
    <row r="807" spans="1:10" s="2" customFormat="1" ht="22.5">
      <c r="A807" s="11"/>
      <c r="B807" s="12"/>
      <c r="C807" s="13" t="s">
        <v>319</v>
      </c>
      <c r="D807" s="14"/>
      <c r="E807" s="14" t="s">
        <v>171</v>
      </c>
      <c r="F807" s="15" t="s">
        <v>328</v>
      </c>
      <c r="G807" s="15" t="s">
        <v>882</v>
      </c>
      <c r="H807" s="24">
        <v>46</v>
      </c>
      <c r="I807" s="28">
        <v>14</v>
      </c>
      <c r="J807" s="28">
        <f t="shared" si="19"/>
        <v>644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s="2" customFormat="1">
      <c r="A809" s="11"/>
      <c r="B809" s="12"/>
      <c r="C809" s="13"/>
      <c r="D809" s="14"/>
      <c r="E809" s="14"/>
      <c r="F809" s="15"/>
      <c r="G809" s="15"/>
      <c r="H809" s="24"/>
      <c r="I809" s="28"/>
      <c r="J809" s="28">
        <f t="shared" si="19"/>
        <v>0</v>
      </c>
    </row>
    <row r="810" spans="1:10" ht="24.95" customHeight="1">
      <c r="A810" s="45" t="s">
        <v>146</v>
      </c>
      <c r="B810" s="10"/>
      <c r="C810" s="9" t="s">
        <v>230</v>
      </c>
      <c r="D810" s="10"/>
      <c r="E810" s="10"/>
      <c r="F810" s="369"/>
      <c r="G810" s="369"/>
      <c r="H810" s="23">
        <v>0</v>
      </c>
      <c r="I810" s="28"/>
      <c r="J810" s="28">
        <f>SUM(J811:J813)</f>
        <v>1095.26</v>
      </c>
    </row>
    <row r="811" spans="1:10" s="2" customFormat="1" ht="22.5">
      <c r="A811" s="11"/>
      <c r="B811" s="12"/>
      <c r="C811" s="13" t="s">
        <v>941</v>
      </c>
      <c r="D811" s="495" t="s">
        <v>942</v>
      </c>
      <c r="E811" s="496" t="s">
        <v>943</v>
      </c>
      <c r="F811" s="512">
        <v>7</v>
      </c>
      <c r="G811" s="512" t="s">
        <v>882</v>
      </c>
      <c r="H811" s="100">
        <v>46</v>
      </c>
      <c r="I811" s="48">
        <v>23.81</v>
      </c>
      <c r="J811" s="28">
        <f t="shared" si="19"/>
        <v>1095.26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s="2" customFormat="1">
      <c r="A813" s="11"/>
      <c r="B813" s="12"/>
      <c r="C813" s="13"/>
      <c r="D813" s="14"/>
      <c r="E813" s="14"/>
      <c r="F813" s="15"/>
      <c r="G813" s="15"/>
      <c r="H813" s="24"/>
      <c r="I813" s="28"/>
      <c r="J813" s="28">
        <f t="shared" si="19"/>
        <v>0</v>
      </c>
    </row>
    <row r="814" spans="1:10" ht="24.95" customHeight="1">
      <c r="A814" s="45" t="s">
        <v>175</v>
      </c>
      <c r="B814" s="10"/>
      <c r="C814" s="9" t="s">
        <v>235</v>
      </c>
      <c r="D814" s="10"/>
      <c r="E814" s="10"/>
      <c r="F814" s="369"/>
      <c r="G814" s="369"/>
      <c r="H814" s="23">
        <v>0</v>
      </c>
      <c r="I814" s="28"/>
      <c r="J814" s="28">
        <f>SUM(J815:J817)</f>
        <v>0</v>
      </c>
    </row>
    <row r="815" spans="1:10">
      <c r="A815" s="11"/>
      <c r="B815" s="16"/>
      <c r="C815" s="17"/>
      <c r="D815" s="17"/>
      <c r="E815" s="17"/>
      <c r="F815" s="16"/>
      <c r="G815" s="16"/>
      <c r="H815" s="23"/>
      <c r="I815" s="28"/>
      <c r="J815" s="28">
        <f t="shared" ref="J815:J849" si="20">H815*I815</f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0"/>
        <v>0</v>
      </c>
    </row>
    <row r="817" spans="1:10" s="2" customFormat="1">
      <c r="A817" s="11"/>
      <c r="B817" s="12"/>
      <c r="C817" s="13"/>
      <c r="D817" s="14"/>
      <c r="E817" s="14"/>
      <c r="F817" s="15"/>
      <c r="G817" s="15"/>
      <c r="H817" s="24"/>
      <c r="I817" s="28"/>
      <c r="J817" s="28">
        <f t="shared" si="20"/>
        <v>0</v>
      </c>
    </row>
    <row r="818" spans="1:10" ht="24.95" customHeight="1">
      <c r="A818" s="45" t="s">
        <v>176</v>
      </c>
      <c r="B818" s="10"/>
      <c r="C818" s="9" t="s">
        <v>324</v>
      </c>
      <c r="D818" s="10"/>
      <c r="E818" s="10"/>
      <c r="F818" s="369"/>
      <c r="G818" s="369"/>
      <c r="H818" s="23">
        <v>0</v>
      </c>
      <c r="I818" s="28"/>
      <c r="J818" s="28">
        <f>SUM(J819:J821)</f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>
        <f t="shared" si="20"/>
        <v>0</v>
      </c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/>
    </row>
    <row r="821" spans="1:10">
      <c r="A821" s="11"/>
      <c r="B821" s="16"/>
      <c r="C821" s="17"/>
      <c r="D821" s="17"/>
      <c r="E821" s="17"/>
      <c r="F821" s="16"/>
      <c r="G821" s="16"/>
      <c r="H821" s="23"/>
      <c r="I821" s="28"/>
      <c r="J821" s="28">
        <f t="shared" si="20"/>
        <v>0</v>
      </c>
    </row>
    <row r="822" spans="1:10" ht="24.95" customHeight="1">
      <c r="A822" s="45" t="s">
        <v>177</v>
      </c>
      <c r="B822" s="10"/>
      <c r="C822" s="9" t="s">
        <v>87</v>
      </c>
      <c r="D822" s="10"/>
      <c r="E822" s="10"/>
      <c r="F822" s="369"/>
      <c r="G822" s="369"/>
      <c r="H822" s="23">
        <v>0</v>
      </c>
      <c r="I822" s="28"/>
      <c r="J822" s="28">
        <f>SUM(J823:J825)</f>
        <v>0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0"/>
        <v>0</v>
      </c>
    </row>
    <row r="825" spans="1:10" s="2" customFormat="1">
      <c r="A825" s="11"/>
      <c r="B825" s="12"/>
      <c r="C825" s="13"/>
      <c r="D825" s="14"/>
      <c r="E825" s="14"/>
      <c r="F825" s="15"/>
      <c r="G825" s="15"/>
      <c r="H825" s="24"/>
      <c r="I825" s="28"/>
      <c r="J825" s="28">
        <f t="shared" si="20"/>
        <v>0</v>
      </c>
    </row>
    <row r="826" spans="1:10" ht="24.95" customHeight="1">
      <c r="A826" s="45" t="s">
        <v>240</v>
      </c>
      <c r="B826" s="10"/>
      <c r="C826" s="9" t="s">
        <v>65</v>
      </c>
      <c r="D826" s="10"/>
      <c r="E826" s="10"/>
      <c r="F826" s="369"/>
      <c r="G826" s="369"/>
      <c r="H826" s="23">
        <v>0</v>
      </c>
      <c r="I826" s="28"/>
      <c r="J826" s="28">
        <f>SUM(J827:J829)</f>
        <v>0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>
        <f t="shared" si="20"/>
        <v>0</v>
      </c>
    </row>
    <row r="828" spans="1:10" s="2" customFormat="1">
      <c r="A828" s="11"/>
      <c r="B828" s="12"/>
      <c r="C828" s="13"/>
      <c r="D828" s="14"/>
      <c r="E828" s="14"/>
      <c r="F828" s="15"/>
      <c r="G828" s="15"/>
      <c r="H828" s="24"/>
      <c r="I828" s="28"/>
      <c r="J828" s="28"/>
    </row>
    <row r="829" spans="1:10" s="2" customFormat="1" ht="10.9" customHeight="1">
      <c r="A829" s="11"/>
      <c r="B829" s="12"/>
      <c r="C829" s="13"/>
      <c r="D829" s="14"/>
      <c r="E829" s="14"/>
      <c r="F829" s="15"/>
      <c r="G829" s="15"/>
      <c r="H829" s="24"/>
      <c r="I829" s="28"/>
      <c r="J829" s="28">
        <f t="shared" si="20"/>
        <v>0</v>
      </c>
    </row>
    <row r="830" spans="1:10" ht="24.95" customHeight="1">
      <c r="A830" s="45" t="s">
        <v>241</v>
      </c>
      <c r="B830" s="10"/>
      <c r="C830" s="9" t="s">
        <v>70</v>
      </c>
      <c r="D830" s="10"/>
      <c r="E830" s="10"/>
      <c r="F830" s="369"/>
      <c r="G830" s="369"/>
      <c r="H830" s="23">
        <v>0</v>
      </c>
      <c r="I830" s="28"/>
      <c r="J830" s="28">
        <f>SUM(J831:J833)</f>
        <v>0</v>
      </c>
    </row>
    <row r="831" spans="1:10">
      <c r="A831" s="11"/>
      <c r="B831" s="16"/>
      <c r="C831" s="17"/>
      <c r="D831" s="17"/>
      <c r="E831" s="17"/>
      <c r="F831" s="16"/>
      <c r="G831" s="16"/>
      <c r="H831" s="23"/>
      <c r="I831" s="28"/>
      <c r="J831" s="28">
        <f t="shared" si="20"/>
        <v>0</v>
      </c>
    </row>
    <row r="832" spans="1:10" s="2" customFormat="1">
      <c r="A832" s="11"/>
      <c r="B832" s="16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s="2" customFormat="1">
      <c r="A833" s="11"/>
      <c r="B833" s="12"/>
      <c r="C833" s="13"/>
      <c r="D833" s="14"/>
      <c r="E833" s="14"/>
      <c r="F833" s="15"/>
      <c r="G833" s="15"/>
      <c r="H833" s="24"/>
      <c r="I833" s="28"/>
      <c r="J833" s="28">
        <f t="shared" si="20"/>
        <v>0</v>
      </c>
    </row>
    <row r="834" spans="1:10" ht="24.95" customHeight="1">
      <c r="A834" s="45" t="s">
        <v>242</v>
      </c>
      <c r="B834" s="10"/>
      <c r="C834" s="9" t="s">
        <v>72</v>
      </c>
      <c r="D834" s="10"/>
      <c r="E834" s="10"/>
      <c r="F834" s="369"/>
      <c r="G834" s="369"/>
      <c r="H834" s="23">
        <v>0</v>
      </c>
      <c r="I834" s="28"/>
      <c r="J834" s="28">
        <f>SUM(J835:J841)</f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>
      <c r="A836" s="11"/>
      <c r="B836" s="16"/>
      <c r="C836" s="17"/>
      <c r="D836" s="17"/>
      <c r="E836" s="17"/>
      <c r="F836" s="16"/>
      <c r="G836" s="16"/>
      <c r="H836" s="23"/>
      <c r="I836" s="28"/>
      <c r="J836" s="28">
        <f t="shared" si="20"/>
        <v>0</v>
      </c>
    </row>
    <row r="837" spans="1:10" s="2" customFormat="1">
      <c r="A837" s="11"/>
      <c r="B837" s="16"/>
      <c r="C837" s="14"/>
      <c r="D837" s="14"/>
      <c r="E837" s="14"/>
      <c r="F837" s="15"/>
      <c r="G837" s="15"/>
      <c r="H837" s="24"/>
      <c r="I837" s="28"/>
      <c r="J837" s="28">
        <f t="shared" si="20"/>
        <v>0</v>
      </c>
    </row>
    <row r="838" spans="1:10">
      <c r="A838" s="11"/>
      <c r="B838" s="16"/>
      <c r="C838" s="17"/>
      <c r="D838" s="17"/>
      <c r="E838" s="17"/>
      <c r="F838" s="16"/>
      <c r="G838" s="16"/>
      <c r="H838" s="23"/>
      <c r="I838" s="28"/>
      <c r="J838" s="28">
        <f t="shared" si="20"/>
        <v>0</v>
      </c>
    </row>
    <row r="839" spans="1:10" s="2" customFormat="1">
      <c r="A839" s="11"/>
      <c r="B839" s="12"/>
      <c r="C839" s="13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 s="2" customFormat="1">
      <c r="A841" s="11"/>
      <c r="B841" s="12"/>
      <c r="C841" s="14"/>
      <c r="D841" s="14"/>
      <c r="E841" s="14"/>
      <c r="F841" s="15"/>
      <c r="G841" s="15"/>
      <c r="H841" s="24"/>
      <c r="I841" s="28"/>
      <c r="J841" s="28">
        <f t="shared" si="20"/>
        <v>0</v>
      </c>
    </row>
    <row r="842" spans="1:10" ht="24.95" customHeight="1">
      <c r="A842" s="45" t="s">
        <v>243</v>
      </c>
      <c r="B842" s="10"/>
      <c r="C842" s="9" t="s">
        <v>74</v>
      </c>
      <c r="D842" s="10"/>
      <c r="E842" s="10"/>
      <c r="F842" s="369"/>
      <c r="G842" s="369"/>
      <c r="H842" s="23">
        <v>0</v>
      </c>
      <c r="I842" s="28"/>
      <c r="J842" s="28">
        <f>SUM(J843:J845)</f>
        <v>0</v>
      </c>
    </row>
    <row r="843" spans="1:10" s="2" customForma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 ht="12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s="2" customFormat="1" ht="10.9" customHeight="1">
      <c r="A845" s="11"/>
      <c r="B845" s="12"/>
      <c r="C845" s="13"/>
      <c r="D845" s="14"/>
      <c r="E845" s="14"/>
      <c r="F845" s="15"/>
      <c r="G845" s="15"/>
      <c r="H845" s="24"/>
      <c r="I845" s="28"/>
      <c r="J845" s="28">
        <f t="shared" si="20"/>
        <v>0</v>
      </c>
    </row>
    <row r="846" spans="1:10" ht="25.5" customHeight="1">
      <c r="A846" s="45" t="s">
        <v>244</v>
      </c>
      <c r="B846" s="10"/>
      <c r="C846" s="9" t="s">
        <v>76</v>
      </c>
      <c r="D846" s="10"/>
      <c r="E846" s="10"/>
      <c r="F846" s="369"/>
      <c r="G846" s="369"/>
      <c r="H846" s="23">
        <v>0</v>
      </c>
      <c r="I846" s="28"/>
      <c r="J846" s="28">
        <f>SUM(J847:J849)</f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>
        <f t="shared" si="20"/>
        <v>0</v>
      </c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/>
    </row>
    <row r="849" spans="1:10">
      <c r="A849" s="11"/>
      <c r="B849" s="16"/>
      <c r="C849" s="17"/>
      <c r="D849" s="17"/>
      <c r="E849" s="17"/>
      <c r="F849" s="16"/>
      <c r="G849" s="16"/>
      <c r="H849" s="23"/>
      <c r="I849" s="28"/>
      <c r="J849" s="28">
        <f t="shared" si="20"/>
        <v>0</v>
      </c>
    </row>
    <row r="850" spans="1:10" ht="24.95" customHeight="1">
      <c r="A850" s="45" t="s">
        <v>245</v>
      </c>
      <c r="B850" s="10"/>
      <c r="C850" s="9" t="s">
        <v>78</v>
      </c>
      <c r="D850" s="10"/>
      <c r="E850" s="10"/>
      <c r="F850" s="369"/>
      <c r="G850" s="369"/>
      <c r="H850" s="23">
        <v>0</v>
      </c>
      <c r="I850" s="28"/>
      <c r="J850" s="28">
        <f>SUM(J851:J853)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ref="J851:J865" si="21">H851*I851</f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1"/>
        <v>0</v>
      </c>
    </row>
    <row r="853" spans="1:10" s="2" customFormat="1">
      <c r="A853" s="11"/>
      <c r="B853" s="12"/>
      <c r="C853" s="14"/>
      <c r="D853" s="13"/>
      <c r="E853" s="14"/>
      <c r="F853" s="15"/>
      <c r="G853" s="15"/>
      <c r="H853" s="24"/>
      <c r="I853" s="28"/>
      <c r="J853" s="28">
        <f t="shared" si="21"/>
        <v>0</v>
      </c>
    </row>
    <row r="854" spans="1:10" ht="24.95" customHeight="1">
      <c r="A854" s="45" t="s">
        <v>246</v>
      </c>
      <c r="B854" s="10"/>
      <c r="C854" s="9" t="s">
        <v>82</v>
      </c>
      <c r="D854" s="10"/>
      <c r="E854" s="10"/>
      <c r="F854" s="369"/>
      <c r="G854" s="369"/>
      <c r="H854" s="23">
        <v>0</v>
      </c>
      <c r="I854" s="28"/>
      <c r="J854" s="28">
        <f>SUM(J855:J857)</f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1"/>
        <v>0</v>
      </c>
    </row>
    <row r="857" spans="1:10">
      <c r="A857" s="11"/>
      <c r="B857" s="16"/>
      <c r="C857" s="17"/>
      <c r="D857" s="17"/>
      <c r="E857" s="17"/>
      <c r="F857" s="16"/>
      <c r="G857" s="16"/>
      <c r="H857" s="23"/>
      <c r="I857" s="28"/>
      <c r="J857" s="28">
        <f t="shared" si="21"/>
        <v>0</v>
      </c>
    </row>
    <row r="858" spans="1:10" ht="24.95" customHeight="1">
      <c r="A858" s="45" t="s">
        <v>329</v>
      </c>
      <c r="B858" s="10"/>
      <c r="C858" s="9" t="s">
        <v>84</v>
      </c>
      <c r="D858" s="10"/>
      <c r="E858" s="10"/>
      <c r="F858" s="369"/>
      <c r="G858" s="369"/>
      <c r="H858" s="23">
        <v>0</v>
      </c>
      <c r="I858" s="28"/>
      <c r="J858" s="28">
        <f>SUM(J859:J861)</f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>
      <c r="A861" s="11"/>
      <c r="B861" s="16"/>
      <c r="C861" s="17"/>
      <c r="D861" s="17"/>
      <c r="E861" s="17"/>
      <c r="F861" s="16"/>
      <c r="G861" s="16"/>
      <c r="H861" s="23"/>
      <c r="I861" s="28"/>
      <c r="J861" s="28">
        <f t="shared" si="21"/>
        <v>0</v>
      </c>
    </row>
    <row r="862" spans="1:10" ht="24.95" customHeight="1">
      <c r="A862" s="45" t="s">
        <v>330</v>
      </c>
      <c r="B862" s="10"/>
      <c r="C862" s="9" t="s">
        <v>86</v>
      </c>
      <c r="D862" s="10"/>
      <c r="E862" s="10"/>
      <c r="F862" s="369"/>
      <c r="G862" s="369"/>
      <c r="H862" s="23">
        <v>0</v>
      </c>
      <c r="I862" s="28"/>
      <c r="J862" s="28">
        <f>SUM(J863:J865)</f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>
      <c r="A865" s="11"/>
      <c r="B865" s="16"/>
      <c r="C865" s="17"/>
      <c r="D865" s="17"/>
      <c r="E865" s="17"/>
      <c r="F865" s="16"/>
      <c r="G865" s="16"/>
      <c r="H865" s="23"/>
      <c r="I865" s="28"/>
      <c r="J865" s="28">
        <f t="shared" si="21"/>
        <v>0</v>
      </c>
    </row>
    <row r="866" spans="1:10" s="2" customFormat="1" ht="15.75">
      <c r="A866" s="32" t="s">
        <v>91</v>
      </c>
      <c r="B866" s="33"/>
      <c r="C866" s="34"/>
      <c r="D866" s="35"/>
      <c r="E866" s="35"/>
      <c r="F866" s="36"/>
      <c r="G866" s="36"/>
      <c r="H866" s="37"/>
      <c r="I866" s="38"/>
      <c r="J866" s="28"/>
    </row>
    <row r="867" spans="1:10" ht="24.95" customHeight="1">
      <c r="A867" s="41" t="s">
        <v>331</v>
      </c>
      <c r="B867" s="40"/>
      <c r="C867" s="42"/>
      <c r="D867" s="42"/>
      <c r="E867" s="42"/>
      <c r="F867" s="259"/>
      <c r="G867" s="259"/>
      <c r="H867" s="43"/>
      <c r="I867" s="44"/>
      <c r="J867" s="28"/>
    </row>
    <row r="868" spans="1:10" ht="24.95" customHeight="1">
      <c r="A868" s="45" t="s">
        <v>13</v>
      </c>
      <c r="B868" s="10"/>
      <c r="C868" s="9" t="s">
        <v>93</v>
      </c>
      <c r="D868" s="10"/>
      <c r="E868" s="10"/>
      <c r="F868" s="369"/>
      <c r="G868" s="369"/>
      <c r="H868" s="23">
        <v>0</v>
      </c>
      <c r="I868" s="28"/>
      <c r="J868" s="28">
        <f>SUM(J869:J871)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ref="J870:J933" si="22">H870*I870</f>
        <v>0</v>
      </c>
    </row>
    <row r="871" spans="1:10" s="2" customFormat="1">
      <c r="A871" s="11"/>
      <c r="B871" s="12"/>
      <c r="C871" s="13"/>
      <c r="D871" s="14"/>
      <c r="E871" s="14"/>
      <c r="F871" s="15"/>
      <c r="G871" s="15"/>
      <c r="H871" s="24"/>
      <c r="I871" s="28"/>
      <c r="J871" s="28">
        <f t="shared" si="22"/>
        <v>0</v>
      </c>
    </row>
    <row r="872" spans="1:10" ht="24.95" customHeight="1">
      <c r="A872" s="45" t="s">
        <v>94</v>
      </c>
      <c r="B872" s="10"/>
      <c r="C872" s="9" t="s">
        <v>95</v>
      </c>
      <c r="D872" s="10"/>
      <c r="E872" s="10"/>
      <c r="F872" s="369"/>
      <c r="G872" s="369"/>
      <c r="H872" s="23">
        <v>0</v>
      </c>
      <c r="I872" s="28"/>
      <c r="J872" s="28">
        <f>SUM(J873:J875)</f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 s="2" customFormat="1">
      <c r="A874" s="11"/>
      <c r="B874" s="12"/>
      <c r="C874" s="13"/>
      <c r="D874" s="14"/>
      <c r="E874" s="14"/>
      <c r="F874" s="15"/>
      <c r="G874" s="15"/>
      <c r="H874" s="24"/>
      <c r="I874" s="28"/>
      <c r="J874" s="28">
        <f t="shared" si="22"/>
        <v>0</v>
      </c>
    </row>
    <row r="875" spans="1:10">
      <c r="A875" s="11"/>
      <c r="B875" s="16"/>
      <c r="C875" s="17"/>
      <c r="D875" s="17"/>
      <c r="E875" s="17"/>
      <c r="F875" s="16"/>
      <c r="G875" s="16"/>
      <c r="H875" s="23"/>
      <c r="I875" s="28"/>
      <c r="J875" s="28">
        <f t="shared" si="22"/>
        <v>0</v>
      </c>
    </row>
    <row r="876" spans="1:10" ht="24.95" customHeight="1">
      <c r="A876" s="45" t="s">
        <v>96</v>
      </c>
      <c r="B876" s="10"/>
      <c r="C876" s="9" t="s">
        <v>97</v>
      </c>
      <c r="D876" s="10"/>
      <c r="E876" s="10"/>
      <c r="F876" s="369"/>
      <c r="G876" s="369"/>
      <c r="H876" s="23">
        <v>0</v>
      </c>
      <c r="I876" s="28"/>
      <c r="J876" s="28">
        <f>SUM(J877:J879)</f>
        <v>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s="2" customFormat="1">
      <c r="A879" s="11"/>
      <c r="B879" s="12"/>
      <c r="C879" s="13"/>
      <c r="D879" s="14"/>
      <c r="E879" s="14"/>
      <c r="F879" s="15"/>
      <c r="G879" s="15"/>
      <c r="H879" s="24"/>
      <c r="I879" s="28"/>
      <c r="J879" s="28">
        <f t="shared" si="22"/>
        <v>0</v>
      </c>
    </row>
    <row r="880" spans="1:10" ht="24.95" customHeight="1">
      <c r="A880" s="45" t="s">
        <v>104</v>
      </c>
      <c r="B880" s="10"/>
      <c r="C880" s="9" t="s">
        <v>28</v>
      </c>
      <c r="D880" s="10"/>
      <c r="E880" s="10"/>
      <c r="F880" s="369"/>
      <c r="G880" s="369"/>
      <c r="H880" s="23">
        <v>0</v>
      </c>
      <c r="I880" s="28"/>
      <c r="J880" s="28">
        <f>SUM(J881:J883)</f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2"/>
        <v>0</v>
      </c>
    </row>
    <row r="883" spans="1:10">
      <c r="A883" s="11"/>
      <c r="B883" s="16"/>
      <c r="C883" s="17"/>
      <c r="D883" s="17"/>
      <c r="E883" s="17"/>
      <c r="F883" s="16"/>
      <c r="G883" s="16"/>
      <c r="H883" s="23"/>
      <c r="I883" s="28"/>
      <c r="J883" s="28">
        <f t="shared" si="22"/>
        <v>0</v>
      </c>
    </row>
    <row r="884" spans="1:10" ht="24.95" customHeight="1">
      <c r="A884" s="45" t="s">
        <v>39</v>
      </c>
      <c r="B884" s="10"/>
      <c r="C884" s="9" t="s">
        <v>334</v>
      </c>
      <c r="D884" s="10"/>
      <c r="E884" s="10"/>
      <c r="F884" s="369"/>
      <c r="G884" s="369"/>
      <c r="H884" s="23">
        <v>0</v>
      </c>
      <c r="I884" s="28"/>
      <c r="J884" s="28">
        <f>SUM(J885:J887)</f>
        <v>0</v>
      </c>
    </row>
    <row r="885" spans="1:10" s="2" customFormat="1">
      <c r="A885" s="11"/>
      <c r="B885" s="12"/>
      <c r="C885" s="13"/>
      <c r="D885" s="14"/>
      <c r="E885" s="14"/>
      <c r="F885" s="15"/>
      <c r="G885" s="15"/>
      <c r="H885" s="24"/>
      <c r="I885" s="28"/>
      <c r="J885" s="28">
        <f t="shared" si="22"/>
        <v>0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2"/>
        <v>0</v>
      </c>
    </row>
    <row r="887" spans="1:10" s="2" customFormat="1">
      <c r="A887" s="11"/>
      <c r="B887" s="12"/>
      <c r="C887" s="13"/>
      <c r="D887" s="14"/>
      <c r="E887" s="14"/>
      <c r="F887" s="15"/>
      <c r="G887" s="15"/>
      <c r="H887" s="24"/>
      <c r="I887" s="28"/>
      <c r="J887" s="28">
        <f t="shared" si="22"/>
        <v>0</v>
      </c>
    </row>
    <row r="888" spans="1:10" ht="24.95" customHeight="1">
      <c r="A888" s="45" t="s">
        <v>41</v>
      </c>
      <c r="B888" s="10"/>
      <c r="C888" s="9" t="s">
        <v>339</v>
      </c>
      <c r="D888" s="10"/>
      <c r="E888" s="10"/>
      <c r="F888" s="369"/>
      <c r="G888" s="369"/>
      <c r="H888" s="23">
        <v>0</v>
      </c>
      <c r="I888" s="28"/>
      <c r="J888" s="28">
        <f>SUM(J889:J891)</f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2"/>
        <v>0</v>
      </c>
    </row>
    <row r="890" spans="1:10">
      <c r="A890" s="11"/>
      <c r="B890" s="16"/>
      <c r="C890" s="17"/>
      <c r="D890" s="17"/>
      <c r="E890" s="17"/>
      <c r="F890" s="16"/>
      <c r="G890" s="16"/>
      <c r="H890" s="23"/>
      <c r="I890" s="28"/>
      <c r="J890" s="28">
        <f t="shared" si="22"/>
        <v>0</v>
      </c>
    </row>
    <row r="891" spans="1:10" s="2" customFormat="1">
      <c r="A891" s="11"/>
      <c r="B891" s="12"/>
      <c r="C891" s="13"/>
      <c r="D891" s="14"/>
      <c r="E891" s="14"/>
      <c r="F891" s="15"/>
      <c r="G891" s="15"/>
      <c r="H891" s="24"/>
      <c r="I891" s="28"/>
      <c r="J891" s="28">
        <f t="shared" si="22"/>
        <v>0</v>
      </c>
    </row>
    <row r="892" spans="1:10" ht="24.95" customHeight="1">
      <c r="A892" s="45" t="s">
        <v>43</v>
      </c>
      <c r="B892" s="10"/>
      <c r="C892" s="9" t="s">
        <v>340</v>
      </c>
      <c r="D892" s="10"/>
      <c r="E892" s="10"/>
      <c r="F892" s="369"/>
      <c r="G892" s="369"/>
      <c r="H892" s="23">
        <v>0</v>
      </c>
      <c r="I892" s="28"/>
      <c r="J892" s="28">
        <f>SUM(J893:J895)</f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>
      <c r="A895" s="11"/>
      <c r="B895" s="16"/>
      <c r="C895" s="17"/>
      <c r="D895" s="17"/>
      <c r="E895" s="17"/>
      <c r="F895" s="16"/>
      <c r="G895" s="16"/>
      <c r="H895" s="23"/>
      <c r="I895" s="28"/>
      <c r="J895" s="28">
        <f t="shared" si="22"/>
        <v>0</v>
      </c>
    </row>
    <row r="896" spans="1:10" ht="24.95" customHeight="1">
      <c r="A896" s="45" t="s">
        <v>49</v>
      </c>
      <c r="B896" s="10"/>
      <c r="C896" s="9" t="s">
        <v>343</v>
      </c>
      <c r="D896" s="10"/>
      <c r="E896" s="10"/>
      <c r="F896" s="369"/>
      <c r="G896" s="369"/>
      <c r="H896" s="23">
        <v>0</v>
      </c>
      <c r="I896" s="28"/>
      <c r="J896" s="28">
        <f>SUM(J897:J899)</f>
        <v>0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2"/>
        <v>0</v>
      </c>
    </row>
    <row r="899" spans="1:10" s="2" customFormat="1">
      <c r="A899" s="11"/>
      <c r="B899" s="12"/>
      <c r="C899" s="13"/>
      <c r="D899" s="14"/>
      <c r="E899" s="14"/>
      <c r="F899" s="15"/>
      <c r="G899" s="15"/>
      <c r="H899" s="24"/>
      <c r="I899" s="28"/>
      <c r="J899" s="28">
        <f t="shared" si="22"/>
        <v>0</v>
      </c>
    </row>
    <row r="900" spans="1:10" ht="24.95" customHeight="1">
      <c r="A900" s="45" t="s">
        <v>51</v>
      </c>
      <c r="B900" s="10"/>
      <c r="C900" s="9" t="s">
        <v>295</v>
      </c>
      <c r="D900" s="10"/>
      <c r="E900" s="10"/>
      <c r="F900" s="369"/>
      <c r="G900" s="369"/>
      <c r="H900" s="23">
        <v>0</v>
      </c>
      <c r="I900" s="28"/>
      <c r="J900" s="28">
        <f>SUM(J901:J903)</f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2"/>
        <v>0</v>
      </c>
    </row>
    <row r="903" spans="1:10">
      <c r="A903" s="11"/>
      <c r="B903" s="16"/>
      <c r="C903" s="17"/>
      <c r="D903" s="17"/>
      <c r="E903" s="17"/>
      <c r="F903" s="16"/>
      <c r="G903" s="16"/>
      <c r="H903" s="23"/>
      <c r="I903" s="28"/>
      <c r="J903" s="28">
        <f t="shared" si="22"/>
        <v>0</v>
      </c>
    </row>
    <row r="904" spans="1:10" ht="24.95" customHeight="1">
      <c r="A904" s="45" t="s">
        <v>55</v>
      </c>
      <c r="B904" s="10"/>
      <c r="C904" s="9" t="s">
        <v>344</v>
      </c>
      <c r="D904" s="10"/>
      <c r="E904" s="10"/>
      <c r="F904" s="369"/>
      <c r="G904" s="369"/>
      <c r="H904" s="23">
        <v>0</v>
      </c>
      <c r="I904" s="28"/>
      <c r="J904" s="28">
        <f>SUM(J905:J907)</f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>
        <f t="shared" si="22"/>
        <v>0</v>
      </c>
    </row>
    <row r="906" spans="1:10" s="2" customFormat="1">
      <c r="A906" s="11"/>
      <c r="B906" s="12"/>
      <c r="C906" s="13"/>
      <c r="D906" s="14"/>
      <c r="E906" s="14"/>
      <c r="F906" s="15"/>
      <c r="G906" s="15"/>
      <c r="H906" s="24"/>
      <c r="I906" s="28"/>
      <c r="J906" s="28"/>
    </row>
    <row r="907" spans="1:10" s="2" customFormat="1" ht="11.45" customHeight="1">
      <c r="A907" s="11"/>
      <c r="B907" s="12"/>
      <c r="C907" s="13"/>
      <c r="D907" s="14"/>
      <c r="E907" s="14"/>
      <c r="F907" s="15"/>
      <c r="G907" s="15"/>
      <c r="H907" s="24"/>
      <c r="I907" s="28"/>
      <c r="J907" s="28">
        <f t="shared" si="22"/>
        <v>0</v>
      </c>
    </row>
    <row r="908" spans="1:10" ht="24.95" customHeight="1">
      <c r="A908" s="45" t="s">
        <v>57</v>
      </c>
      <c r="B908" s="10"/>
      <c r="C908" s="9" t="s">
        <v>345</v>
      </c>
      <c r="D908" s="10"/>
      <c r="E908" s="10"/>
      <c r="F908" s="369"/>
      <c r="G908" s="369"/>
      <c r="H908" s="23">
        <v>0</v>
      </c>
      <c r="I908" s="28"/>
      <c r="J908" s="28">
        <f>SUM(J909:J911)</f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>
        <f t="shared" si="22"/>
        <v>0</v>
      </c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/>
    </row>
    <row r="911" spans="1:10" s="2" customFormat="1">
      <c r="A911" s="11"/>
      <c r="B911" s="12"/>
      <c r="C911" s="13"/>
      <c r="D911" s="14"/>
      <c r="E911" s="14"/>
      <c r="F911" s="15"/>
      <c r="G911" s="15"/>
      <c r="H911" s="24"/>
      <c r="I911" s="28"/>
      <c r="J911" s="28">
        <f t="shared" si="22"/>
        <v>0</v>
      </c>
    </row>
    <row r="912" spans="1:10" ht="24.95" customHeight="1">
      <c r="A912" s="45" t="s">
        <v>59</v>
      </c>
      <c r="B912" s="10"/>
      <c r="C912" s="9" t="s">
        <v>44</v>
      </c>
      <c r="D912" s="10"/>
      <c r="E912" s="10"/>
      <c r="F912" s="369"/>
      <c r="G912" s="369"/>
      <c r="H912" s="23">
        <v>0</v>
      </c>
      <c r="I912" s="28"/>
      <c r="J912" s="28">
        <f>SUM(J913:J915)</f>
        <v>1292.1600000000001</v>
      </c>
    </row>
    <row r="913" spans="1:10" s="2" customFormat="1" ht="22.5">
      <c r="A913" s="11"/>
      <c r="B913" s="12"/>
      <c r="C913" s="13" t="s">
        <v>944</v>
      </c>
      <c r="D913" s="14" t="s">
        <v>749</v>
      </c>
      <c r="E913" s="54" t="s">
        <v>904</v>
      </c>
      <c r="F913" s="502">
        <v>8</v>
      </c>
      <c r="G913" s="502" t="s">
        <v>836</v>
      </c>
      <c r="H913" s="100">
        <v>64</v>
      </c>
      <c r="I913" s="48">
        <v>10.48</v>
      </c>
      <c r="J913" s="28">
        <f t="shared" si="22"/>
        <v>670.72</v>
      </c>
    </row>
    <row r="914" spans="1:10" s="2" customFormat="1" ht="22.5">
      <c r="A914" s="11"/>
      <c r="B914" s="12"/>
      <c r="C914" s="13" t="s">
        <v>945</v>
      </c>
      <c r="D914" s="54" t="s">
        <v>902</v>
      </c>
      <c r="E914" s="54" t="s">
        <v>835</v>
      </c>
      <c r="F914" s="502">
        <v>8</v>
      </c>
      <c r="G914" s="502" t="s">
        <v>882</v>
      </c>
      <c r="H914" s="100">
        <v>64</v>
      </c>
      <c r="I914" s="48">
        <v>9.7100000000000009</v>
      </c>
      <c r="J914" s="28">
        <f t="shared" si="22"/>
        <v>621.44000000000005</v>
      </c>
    </row>
    <row r="915" spans="1:10" s="2" customFormat="1">
      <c r="A915" s="11"/>
      <c r="B915" s="12"/>
      <c r="C915" s="13"/>
      <c r="D915" s="14"/>
      <c r="E915" s="14"/>
      <c r="F915" s="15"/>
      <c r="G915" s="15"/>
      <c r="H915" s="24"/>
      <c r="I915" s="28"/>
      <c r="J915" s="28">
        <f t="shared" si="22"/>
        <v>0</v>
      </c>
    </row>
    <row r="916" spans="1:10" ht="24.95" customHeight="1">
      <c r="A916" s="45" t="s">
        <v>64</v>
      </c>
      <c r="B916" s="10"/>
      <c r="C916" s="9" t="s">
        <v>50</v>
      </c>
      <c r="D916" s="10"/>
      <c r="E916" s="10"/>
      <c r="F916" s="369"/>
      <c r="G916" s="369"/>
      <c r="H916" s="23">
        <v>0</v>
      </c>
      <c r="I916" s="28"/>
      <c r="J916" s="28">
        <f>SUM(J917:J919)</f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>
        <f t="shared" si="22"/>
        <v>0</v>
      </c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/>
    </row>
    <row r="919" spans="1:10">
      <c r="A919" s="11"/>
      <c r="B919" s="16"/>
      <c r="C919" s="17"/>
      <c r="D919" s="17"/>
      <c r="E919" s="17"/>
      <c r="F919" s="16"/>
      <c r="G919" s="16"/>
      <c r="H919" s="23"/>
      <c r="I919" s="28"/>
      <c r="J919" s="28">
        <f t="shared" si="22"/>
        <v>0</v>
      </c>
    </row>
    <row r="920" spans="1:10" ht="24.95" customHeight="1">
      <c r="A920" s="45" t="s">
        <v>69</v>
      </c>
      <c r="B920" s="10"/>
      <c r="C920" s="9" t="s">
        <v>298</v>
      </c>
      <c r="D920" s="10"/>
      <c r="E920" s="10"/>
      <c r="F920" s="369"/>
      <c r="G920" s="369"/>
      <c r="H920" s="23">
        <v>0</v>
      </c>
      <c r="I920" s="28"/>
      <c r="J920" s="28">
        <f>SUM(J921:J923)</f>
        <v>720.09</v>
      </c>
    </row>
    <row r="921" spans="1:10" s="2" customFormat="1" ht="22.5">
      <c r="A921" s="11"/>
      <c r="B921" s="12"/>
      <c r="C921" s="13" t="s">
        <v>946</v>
      </c>
      <c r="D921" s="14" t="s">
        <v>947</v>
      </c>
      <c r="E921" s="14" t="s">
        <v>17</v>
      </c>
      <c r="F921" s="15" t="s">
        <v>364</v>
      </c>
      <c r="G921" s="15" t="s">
        <v>882</v>
      </c>
      <c r="H921" s="24">
        <v>63</v>
      </c>
      <c r="I921" s="28">
        <v>11.43</v>
      </c>
      <c r="J921" s="28">
        <f t="shared" si="22"/>
        <v>720.09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2"/>
        <v>0</v>
      </c>
    </row>
    <row r="923" spans="1:10" s="2" customFormat="1">
      <c r="A923" s="11"/>
      <c r="B923" s="12"/>
      <c r="C923" s="13"/>
      <c r="D923" s="14"/>
      <c r="E923" s="14"/>
      <c r="F923" s="15"/>
      <c r="G923" s="15"/>
      <c r="H923" s="24"/>
      <c r="I923" s="28"/>
      <c r="J923" s="28">
        <f t="shared" si="22"/>
        <v>0</v>
      </c>
    </row>
    <row r="924" spans="1:10" ht="24.95" customHeight="1">
      <c r="A924" s="45" t="s">
        <v>71</v>
      </c>
      <c r="B924" s="10"/>
      <c r="C924" s="9" t="s">
        <v>302</v>
      </c>
      <c r="D924" s="10"/>
      <c r="E924" s="10"/>
      <c r="F924" s="369"/>
      <c r="G924" s="369"/>
      <c r="H924" s="23">
        <v>0</v>
      </c>
      <c r="I924" s="28"/>
      <c r="J924" s="28">
        <f>SUM(J925:J927)</f>
        <v>0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>
        <f t="shared" si="22"/>
        <v>0</v>
      </c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/>
    </row>
    <row r="927" spans="1:10">
      <c r="A927" s="11"/>
      <c r="B927" s="16"/>
      <c r="C927" s="17"/>
      <c r="D927" s="17"/>
      <c r="E927" s="17"/>
      <c r="F927" s="16"/>
      <c r="G927" s="16"/>
      <c r="H927" s="23"/>
      <c r="I927" s="28"/>
      <c r="J927" s="28">
        <f t="shared" si="22"/>
        <v>0</v>
      </c>
    </row>
    <row r="928" spans="1:10" ht="24.95" customHeight="1">
      <c r="A928" s="45" t="s">
        <v>73</v>
      </c>
      <c r="B928" s="10"/>
      <c r="C928" s="9" t="s">
        <v>304</v>
      </c>
      <c r="D928" s="10"/>
      <c r="E928" s="10"/>
      <c r="F928" s="369"/>
      <c r="G928" s="369"/>
      <c r="H928" s="23">
        <v>0</v>
      </c>
      <c r="I928" s="28"/>
      <c r="J928" s="28">
        <f>SUM(J929:J931)</f>
        <v>533.32000000000005</v>
      </c>
    </row>
    <row r="929" spans="1:10" s="2" customFormat="1" ht="22.5">
      <c r="A929" s="11"/>
      <c r="B929" s="12"/>
      <c r="C929" s="58" t="s">
        <v>948</v>
      </c>
      <c r="D929" s="58" t="s">
        <v>949</v>
      </c>
      <c r="E929" s="15" t="s">
        <v>929</v>
      </c>
      <c r="F929" s="426">
        <v>8</v>
      </c>
      <c r="G929" s="421" t="s">
        <v>882</v>
      </c>
      <c r="H929" s="423">
        <v>4</v>
      </c>
      <c r="I929" s="416">
        <v>13.33</v>
      </c>
      <c r="J929" s="28">
        <f>H929*I929</f>
        <v>53.32</v>
      </c>
    </row>
    <row r="930" spans="1:10" s="2" customFormat="1" ht="23.25" customHeight="1">
      <c r="A930" s="11"/>
      <c r="B930" s="12"/>
      <c r="C930" s="97" t="s">
        <v>950</v>
      </c>
      <c r="D930" s="417" t="s">
        <v>951</v>
      </c>
      <c r="E930" s="15" t="s">
        <v>929</v>
      </c>
      <c r="F930" s="427">
        <v>8</v>
      </c>
      <c r="G930" s="422" t="s">
        <v>836</v>
      </c>
      <c r="H930" s="424">
        <v>24</v>
      </c>
      <c r="I930" s="420">
        <v>10.48</v>
      </c>
      <c r="J930" s="28">
        <f>H930*I930</f>
        <v>251.52</v>
      </c>
    </row>
    <row r="931" spans="1:10" s="2" customFormat="1" ht="22.5">
      <c r="A931" s="11"/>
      <c r="B931" s="12"/>
      <c r="C931" s="58" t="s">
        <v>952</v>
      </c>
      <c r="D931" s="58" t="s">
        <v>349</v>
      </c>
      <c r="E931" s="15" t="s">
        <v>929</v>
      </c>
      <c r="F931" s="422">
        <v>8</v>
      </c>
      <c r="G931" s="422" t="s">
        <v>882</v>
      </c>
      <c r="H931" s="424">
        <v>24</v>
      </c>
      <c r="I931" s="420">
        <v>9.52</v>
      </c>
      <c r="J931" s="28">
        <f>H931*I931</f>
        <v>228.48</v>
      </c>
    </row>
    <row r="932" spans="1:10" ht="24.95" customHeight="1">
      <c r="A932" s="45" t="s">
        <v>75</v>
      </c>
      <c r="B932" s="10"/>
      <c r="C932" s="9" t="s">
        <v>308</v>
      </c>
      <c r="D932" s="10"/>
      <c r="E932" s="10"/>
      <c r="F932" s="369"/>
      <c r="G932" s="369"/>
      <c r="H932" s="23">
        <v>0</v>
      </c>
      <c r="I932" s="28"/>
      <c r="J932" s="28">
        <f>SUM(J933:J934)</f>
        <v>71.449999999999989</v>
      </c>
    </row>
    <row r="933" spans="1:10" ht="22.5">
      <c r="A933" s="11"/>
      <c r="B933" s="16"/>
      <c r="C933" s="58" t="s">
        <v>953</v>
      </c>
      <c r="D933" s="58" t="s">
        <v>954</v>
      </c>
      <c r="E933" s="58" t="s">
        <v>835</v>
      </c>
      <c r="F933" s="426">
        <v>8</v>
      </c>
      <c r="G933" s="425" t="s">
        <v>836</v>
      </c>
      <c r="H933" s="406">
        <v>5</v>
      </c>
      <c r="I933" s="48">
        <v>14.29</v>
      </c>
      <c r="J933" s="28">
        <f t="shared" si="22"/>
        <v>71.449999999999989</v>
      </c>
    </row>
    <row r="934" spans="1:10">
      <c r="A934" s="11"/>
      <c r="B934" s="16"/>
      <c r="C934" s="58"/>
      <c r="D934" s="58"/>
      <c r="E934" s="414"/>
      <c r="F934" s="422"/>
      <c r="G934" s="422"/>
      <c r="H934" s="424"/>
      <c r="I934" s="420"/>
      <c r="J934" s="28"/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369"/>
      <c r="G935" s="369"/>
      <c r="H935" s="23">
        <v>0</v>
      </c>
      <c r="I935" s="28"/>
      <c r="J935" s="28">
        <f>SUM(J936:J938)</f>
        <v>720.09</v>
      </c>
    </row>
    <row r="936" spans="1:10" s="2" customFormat="1" ht="22.5">
      <c r="A936" s="11"/>
      <c r="B936" s="12"/>
      <c r="C936" s="46" t="s">
        <v>955</v>
      </c>
      <c r="D936" s="47" t="s">
        <v>956</v>
      </c>
      <c r="E936" s="47" t="s">
        <v>17</v>
      </c>
      <c r="F936" s="506">
        <v>8</v>
      </c>
      <c r="G936" s="506" t="s">
        <v>882</v>
      </c>
      <c r="H936" s="100">
        <v>63</v>
      </c>
      <c r="I936" s="48">
        <v>11.43</v>
      </c>
      <c r="J936" s="28">
        <f t="shared" ref="J936:J950" si="23">H936*I936</f>
        <v>720.09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369"/>
      <c r="G939" s="369"/>
      <c r="H939" s="23">
        <v>0</v>
      </c>
      <c r="I939" s="28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369"/>
      <c r="G943" s="369"/>
      <c r="H943" s="23">
        <v>0</v>
      </c>
      <c r="I943" s="28"/>
      <c r="J943" s="28">
        <f>SUM(J944:J946)</f>
        <v>0</v>
      </c>
    </row>
    <row r="944" spans="1:10">
      <c r="A944" s="11"/>
      <c r="B944" s="16"/>
      <c r="C944" s="17"/>
      <c r="D944" s="17"/>
      <c r="E944" s="17"/>
      <c r="F944" s="16"/>
      <c r="G944" s="16"/>
      <c r="H944" s="23"/>
      <c r="I944" s="28"/>
      <c r="J944" s="28">
        <f t="shared" si="23"/>
        <v>0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369"/>
      <c r="G947" s="369"/>
      <c r="H947" s="23">
        <v>0</v>
      </c>
      <c r="I947" s="28"/>
      <c r="J947" s="28">
        <f>SUM(J948:J950)</f>
        <v>0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3"/>
        <v>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369"/>
      <c r="G951" s="369"/>
      <c r="H951" s="23">
        <v>0</v>
      </c>
      <c r="I951" s="28"/>
      <c r="J951" s="28">
        <f>SUM(J952:J954)</f>
        <v>639.28</v>
      </c>
    </row>
    <row r="952" spans="1:10" s="2" customFormat="1" ht="22.5">
      <c r="A952" s="11"/>
      <c r="B952" s="12"/>
      <c r="C952" s="13" t="s">
        <v>957</v>
      </c>
      <c r="D952" s="54" t="s">
        <v>958</v>
      </c>
      <c r="E952" s="55" t="s">
        <v>17</v>
      </c>
      <c r="F952" s="502">
        <v>8</v>
      </c>
      <c r="G952" s="502" t="s">
        <v>33</v>
      </c>
      <c r="H952" s="100">
        <v>61</v>
      </c>
      <c r="I952" s="48">
        <v>10.48</v>
      </c>
      <c r="J952" s="28">
        <f t="shared" ref="J952:J994" si="24">H952*I952</f>
        <v>639.28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si="24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369"/>
      <c r="G955" s="369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369"/>
      <c r="G956" s="369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369"/>
      <c r="G957" s="369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369"/>
      <c r="G959" s="369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369"/>
      <c r="G963" s="369"/>
      <c r="H963" s="23">
        <v>0</v>
      </c>
      <c r="I963" s="28"/>
      <c r="J963" s="28">
        <f>SUM(J964:J966)</f>
        <v>1134</v>
      </c>
    </row>
    <row r="964" spans="1:10" s="2" customFormat="1" ht="22.5">
      <c r="A964" s="11"/>
      <c r="B964" s="12"/>
      <c r="C964" s="13" t="s">
        <v>319</v>
      </c>
      <c r="D964" s="14"/>
      <c r="E964" s="14" t="s">
        <v>171</v>
      </c>
      <c r="F964" s="15" t="s">
        <v>364</v>
      </c>
      <c r="G964" s="15" t="s">
        <v>882</v>
      </c>
      <c r="H964" s="24">
        <v>63</v>
      </c>
      <c r="I964" s="28">
        <v>18</v>
      </c>
      <c r="J964" s="28">
        <f t="shared" si="24"/>
        <v>1134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369"/>
      <c r="G967" s="369"/>
      <c r="H967" s="23">
        <v>0</v>
      </c>
      <c r="I967" s="28"/>
      <c r="J967" s="28">
        <f>SUM(J968:J970)</f>
        <v>1500.03</v>
      </c>
    </row>
    <row r="968" spans="1:10" s="2" customFormat="1" ht="22.5">
      <c r="A968" s="11"/>
      <c r="B968" s="12"/>
      <c r="C968" s="13" t="s">
        <v>959</v>
      </c>
      <c r="D968" s="14" t="s">
        <v>960</v>
      </c>
      <c r="E968" s="14" t="s">
        <v>943</v>
      </c>
      <c r="F968" s="15" t="s">
        <v>364</v>
      </c>
      <c r="G968" s="15" t="s">
        <v>882</v>
      </c>
      <c r="H968" s="24">
        <v>63</v>
      </c>
      <c r="I968" s="28">
        <v>23.81</v>
      </c>
      <c r="J968" s="28">
        <f t="shared" si="24"/>
        <v>1500.03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369"/>
      <c r="G971" s="369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369"/>
      <c r="G975" s="369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369"/>
      <c r="G979" s="369"/>
      <c r="H979" s="23">
        <v>0</v>
      </c>
      <c r="I979" s="28"/>
      <c r="J979" s="28">
        <f>SUM(J980:J982)</f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>
        <f t="shared" si="24"/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28"/>
      <c r="J982" s="28">
        <f t="shared" si="24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369"/>
      <c r="G983" s="369"/>
      <c r="H983" s="23">
        <v>0</v>
      </c>
      <c r="I983" s="28"/>
      <c r="J983" s="28">
        <f>SUM(J984:J986)</f>
        <v>0</v>
      </c>
    </row>
    <row r="984" spans="1:10" s="2" customFormat="1">
      <c r="A984" s="11"/>
      <c r="B984" s="12"/>
      <c r="C984" s="13"/>
      <c r="D984" s="14"/>
      <c r="E984" s="14"/>
      <c r="F984" s="15"/>
      <c r="G984" s="15"/>
      <c r="H984" s="24"/>
      <c r="I984" s="28"/>
      <c r="J984" s="28">
        <f t="shared" si="24"/>
        <v>0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4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369"/>
      <c r="G987" s="369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369"/>
      <c r="G991" s="369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369"/>
      <c r="G995" s="369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369"/>
      <c r="G999" s="369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369"/>
      <c r="G1003" s="369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369"/>
      <c r="G1007" s="369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369"/>
      <c r="G1011" s="369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369"/>
      <c r="G1015" s="369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374"/>
      <c r="G1020" s="374"/>
      <c r="H1020" s="23"/>
      <c r="I1020" s="31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374"/>
      <c r="G1021" s="374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374"/>
      <c r="G1022" s="374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9" max="16383" man="1"/>
    <brk id="76" max="16383" man="1"/>
    <brk id="109" max="16383" man="1"/>
    <brk id="162" max="16383" man="1"/>
    <brk id="182" max="16383" man="1"/>
    <brk id="206" max="16383" man="1"/>
    <brk id="285" max="16383" man="1"/>
    <brk id="302" max="16383" man="1"/>
    <brk id="313" max="16383" man="1"/>
    <brk id="321" max="16383" man="1"/>
    <brk id="403" max="16383" man="1"/>
    <brk id="427" max="16383" man="1"/>
    <brk id="449" max="16383" man="1"/>
    <brk id="465" max="16383" man="1"/>
    <brk id="525" max="16383" man="1"/>
    <brk id="593" max="16383" man="1"/>
    <brk id="717" max="16383" man="1"/>
    <brk id="727" max="16383" man="1"/>
    <brk id="755" max="16383" man="1"/>
    <brk id="769" max="16383" man="1"/>
    <brk id="793" max="16383" man="1"/>
    <brk id="875" max="16383" man="1"/>
    <brk id="938" max="16383" man="1"/>
    <brk id="99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EF2FC-B746-4DEA-B656-2E34A89343A2}">
  <sheetPr>
    <pageSetUpPr fitToPage="1"/>
  </sheetPr>
  <dimension ref="A1:J1022"/>
  <sheetViews>
    <sheetView showGridLines="0" topLeftCell="A99" zoomScale="115" zoomScaleNormal="115" zoomScaleSheetLayoutView="100" workbookViewId="0">
      <selection activeCell="H50" sqref="H50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961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2942.7599999999998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274.32</v>
      </c>
    </row>
    <row r="6" spans="1:10" s="2" customFormat="1" ht="22.5">
      <c r="A6" s="11"/>
      <c r="B6" s="12"/>
      <c r="C6" s="13" t="s">
        <v>962</v>
      </c>
      <c r="D6" s="14" t="s">
        <v>963</v>
      </c>
      <c r="E6" s="14" t="s">
        <v>103</v>
      </c>
      <c r="F6" s="15" t="s">
        <v>964</v>
      </c>
      <c r="G6" s="15" t="s">
        <v>19</v>
      </c>
      <c r="H6" s="24">
        <v>36</v>
      </c>
      <c r="I6" s="28">
        <v>7.62</v>
      </c>
      <c r="J6" s="28">
        <f>H6*I6</f>
        <v>274.32</v>
      </c>
    </row>
    <row r="7" spans="1:10" s="2" customFormat="1">
      <c r="A7" s="11"/>
      <c r="B7" s="12"/>
      <c r="C7" s="13"/>
      <c r="D7" s="14"/>
      <c r="E7" s="14"/>
      <c r="F7" s="15"/>
      <c r="G7" s="15"/>
      <c r="H7" s="24"/>
      <c r="I7" s="28"/>
      <c r="J7" s="28">
        <f t="shared" ref="J7:J8" si="0">H7*I7</f>
        <v>0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28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445.68</v>
      </c>
    </row>
    <row r="14" spans="1:10" s="2" customFormat="1" ht="22.5">
      <c r="A14" s="11"/>
      <c r="B14" s="12"/>
      <c r="C14" s="13" t="s">
        <v>965</v>
      </c>
      <c r="D14" s="14" t="s">
        <v>375</v>
      </c>
      <c r="E14" s="14" t="s">
        <v>17</v>
      </c>
      <c r="F14" s="15" t="s">
        <v>964</v>
      </c>
      <c r="G14" s="15" t="s">
        <v>19</v>
      </c>
      <c r="H14" s="24">
        <v>36</v>
      </c>
      <c r="I14" s="28">
        <v>12.38</v>
      </c>
      <c r="J14" s="28">
        <f>H14*I14</f>
        <v>445.68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771.48</v>
      </c>
    </row>
    <row r="30" spans="1:10" s="2" customFormat="1" ht="22.5">
      <c r="A30" s="11"/>
      <c r="B30" s="12"/>
      <c r="C30" s="13" t="s">
        <v>537</v>
      </c>
      <c r="D30" s="14" t="s">
        <v>114</v>
      </c>
      <c r="E30" s="14" t="s">
        <v>17</v>
      </c>
      <c r="F30" s="15" t="s">
        <v>964</v>
      </c>
      <c r="G30" s="15" t="s">
        <v>19</v>
      </c>
      <c r="H30" s="24">
        <v>36</v>
      </c>
      <c r="I30" s="28">
        <v>10</v>
      </c>
      <c r="J30" s="28">
        <f t="shared" si="2"/>
        <v>360</v>
      </c>
    </row>
    <row r="31" spans="1:10" s="2" customFormat="1" ht="22.5">
      <c r="A31" s="11"/>
      <c r="B31" s="12"/>
      <c r="C31" s="13" t="s">
        <v>966</v>
      </c>
      <c r="D31" s="14" t="s">
        <v>114</v>
      </c>
      <c r="E31" s="14" t="s">
        <v>48</v>
      </c>
      <c r="F31" s="15" t="s">
        <v>964</v>
      </c>
      <c r="G31" s="15" t="s">
        <v>19</v>
      </c>
      <c r="H31" s="24">
        <v>36</v>
      </c>
      <c r="I31" s="28">
        <v>11.43</v>
      </c>
      <c r="J31" s="28">
        <f t="shared" si="2"/>
        <v>411.48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377.28000000000003</v>
      </c>
    </row>
    <row r="38" spans="1:10" s="2" customFormat="1" ht="22.5">
      <c r="A38" s="11"/>
      <c r="B38" s="115"/>
      <c r="C38" s="17" t="s">
        <v>967</v>
      </c>
      <c r="D38" s="244" t="s">
        <v>385</v>
      </c>
      <c r="E38" s="14" t="s">
        <v>17</v>
      </c>
      <c r="F38" s="15" t="s">
        <v>964</v>
      </c>
      <c r="G38" s="15" t="s">
        <v>19</v>
      </c>
      <c r="H38" s="24">
        <v>36</v>
      </c>
      <c r="I38" s="28">
        <v>10.48</v>
      </c>
      <c r="J38" s="28">
        <f t="shared" si="2"/>
        <v>377.28000000000003</v>
      </c>
    </row>
    <row r="39" spans="1:10" s="2" customFormat="1">
      <c r="A39" s="11"/>
      <c r="B39" s="12"/>
      <c r="C39" s="17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428.40000000000003</v>
      </c>
    </row>
    <row r="50" spans="1:10" s="2" customFormat="1" ht="22.5">
      <c r="A50" s="11"/>
      <c r="B50" s="12"/>
      <c r="C50" s="17" t="s">
        <v>61</v>
      </c>
      <c r="D50" s="14"/>
      <c r="E50" s="14" t="s">
        <v>63</v>
      </c>
      <c r="F50" s="15" t="s">
        <v>964</v>
      </c>
      <c r="G50" s="15" t="s">
        <v>19</v>
      </c>
      <c r="H50" s="24">
        <v>36</v>
      </c>
      <c r="I50" s="28">
        <v>11.9</v>
      </c>
      <c r="J50" s="28">
        <f t="shared" si="2"/>
        <v>428.40000000000003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251.40000000000003</v>
      </c>
    </row>
    <row r="54" spans="1:10" s="2" customFormat="1" ht="22.5">
      <c r="A54" s="11"/>
      <c r="B54" s="12"/>
      <c r="C54" s="13" t="s">
        <v>968</v>
      </c>
      <c r="D54" s="14" t="s">
        <v>67</v>
      </c>
      <c r="E54" s="14" t="s">
        <v>17</v>
      </c>
      <c r="F54" s="15" t="s">
        <v>964</v>
      </c>
      <c r="G54" s="15" t="s">
        <v>393</v>
      </c>
      <c r="H54" s="24">
        <v>30</v>
      </c>
      <c r="I54" s="28">
        <v>8.3800000000000008</v>
      </c>
      <c r="J54" s="28">
        <f t="shared" si="2"/>
        <v>251.40000000000003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87</v>
      </c>
      <c r="D57" s="10"/>
      <c r="E57" s="10"/>
      <c r="F57" s="10"/>
      <c r="G57" s="10"/>
      <c r="H57" s="23">
        <v>0</v>
      </c>
      <c r="I57" s="28"/>
      <c r="J57" s="39">
        <f>SUM(J58:J60)</f>
        <v>394.2</v>
      </c>
    </row>
    <row r="58" spans="1:10">
      <c r="A58" s="11"/>
      <c r="B58" s="16"/>
      <c r="C58" s="17" t="s">
        <v>834</v>
      </c>
      <c r="D58" s="17" t="s">
        <v>89</v>
      </c>
      <c r="E58" s="17" t="s">
        <v>17</v>
      </c>
      <c r="F58" s="15" t="s">
        <v>964</v>
      </c>
      <c r="G58" s="15" t="s">
        <v>19</v>
      </c>
      <c r="H58" s="23">
        <v>36</v>
      </c>
      <c r="I58" s="28">
        <v>10.95</v>
      </c>
      <c r="J58" s="28">
        <f t="shared" si="2"/>
        <v>394.2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0</v>
      </c>
    </row>
    <row r="96" spans="1:10" s="2" customFormat="1">
      <c r="A96" s="11"/>
      <c r="B96" s="12"/>
      <c r="C96" s="46"/>
      <c r="D96" s="244"/>
      <c r="E96" s="331"/>
      <c r="F96" s="15"/>
      <c r="G96" s="15"/>
      <c r="H96" s="24"/>
      <c r="I96" s="28"/>
      <c r="J96" s="28">
        <f t="shared" si="3"/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0</v>
      </c>
    </row>
    <row r="100" spans="1:10" s="2" customFormat="1">
      <c r="A100" s="11"/>
      <c r="B100" s="12"/>
      <c r="C100" s="13"/>
      <c r="D100" s="14"/>
      <c r="E100" s="14"/>
      <c r="F100" s="15"/>
      <c r="G100" s="15"/>
      <c r="H100" s="24"/>
      <c r="I100" s="28"/>
      <c r="J100" s="28">
        <f t="shared" si="3"/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222.84</v>
      </c>
    </row>
    <row r="112" spans="1:10" s="2" customFormat="1" ht="33.75">
      <c r="A112" s="11"/>
      <c r="B112" s="12"/>
      <c r="C112" s="13" t="s">
        <v>969</v>
      </c>
      <c r="D112" s="14" t="s">
        <v>970</v>
      </c>
      <c r="E112" s="14" t="s">
        <v>17</v>
      </c>
      <c r="F112" s="15" t="s">
        <v>971</v>
      </c>
      <c r="G112" s="15" t="s">
        <v>19</v>
      </c>
      <c r="H112" s="24">
        <v>18</v>
      </c>
      <c r="I112" s="28">
        <v>12.38</v>
      </c>
      <c r="J112" s="28">
        <f t="shared" si="3"/>
        <v>222.84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385.74</v>
      </c>
    </row>
    <row r="132" spans="1:10" s="2" customFormat="1" ht="22.5">
      <c r="A132" s="11"/>
      <c r="B132" s="12"/>
      <c r="C132" s="13" t="s">
        <v>972</v>
      </c>
      <c r="D132" s="14" t="s">
        <v>114</v>
      </c>
      <c r="E132" s="14" t="s">
        <v>17</v>
      </c>
      <c r="F132" s="15" t="s">
        <v>971</v>
      </c>
      <c r="G132" s="15" t="s">
        <v>19</v>
      </c>
      <c r="H132" s="24">
        <v>18</v>
      </c>
      <c r="I132" s="28">
        <v>10</v>
      </c>
      <c r="J132" s="28">
        <f t="shared" si="4"/>
        <v>180</v>
      </c>
    </row>
    <row r="133" spans="1:10" s="2" customFormat="1" ht="22.5">
      <c r="A133" s="11"/>
      <c r="B133" s="12"/>
      <c r="C133" s="13" t="s">
        <v>973</v>
      </c>
      <c r="D133" s="14" t="s">
        <v>114</v>
      </c>
      <c r="E133" s="14" t="s">
        <v>48</v>
      </c>
      <c r="F133" s="15" t="s">
        <v>971</v>
      </c>
      <c r="G133" s="15" t="s">
        <v>19</v>
      </c>
      <c r="H133" s="24">
        <v>18</v>
      </c>
      <c r="I133" s="28">
        <v>11.43</v>
      </c>
      <c r="J133" s="28">
        <f t="shared" si="4"/>
        <v>205.74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0</v>
      </c>
    </row>
    <row r="136" spans="1:10">
      <c r="A136" s="11"/>
      <c r="B136" s="16"/>
      <c r="C136" s="17"/>
      <c r="D136" s="17"/>
      <c r="E136" s="17"/>
      <c r="F136" s="16"/>
      <c r="G136" s="16"/>
      <c r="H136" s="23"/>
      <c r="I136" s="28"/>
      <c r="J136" s="28">
        <f t="shared" si="4"/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360</v>
      </c>
    </row>
    <row r="140" spans="1:10" s="2" customFormat="1" ht="22.5">
      <c r="A140" s="11"/>
      <c r="B140" s="12"/>
      <c r="C140" s="13" t="s">
        <v>706</v>
      </c>
      <c r="D140" s="331" t="s">
        <v>122</v>
      </c>
      <c r="E140" s="14" t="s">
        <v>17</v>
      </c>
      <c r="F140" s="15" t="s">
        <v>971</v>
      </c>
      <c r="G140" s="15" t="s">
        <v>19</v>
      </c>
      <c r="H140" s="24">
        <v>18</v>
      </c>
      <c r="I140" s="28">
        <v>10.48</v>
      </c>
      <c r="J140" s="28">
        <f t="shared" si="4"/>
        <v>188.64000000000001</v>
      </c>
    </row>
    <row r="141" spans="1:10" s="2" customFormat="1" ht="22.5">
      <c r="A141" s="11"/>
      <c r="B141" s="12"/>
      <c r="C141" s="13" t="s">
        <v>974</v>
      </c>
      <c r="D141" s="14" t="s">
        <v>975</v>
      </c>
      <c r="E141" s="14" t="s">
        <v>103</v>
      </c>
      <c r="F141" s="15" t="s">
        <v>971</v>
      </c>
      <c r="G141" s="15" t="s">
        <v>19</v>
      </c>
      <c r="H141" s="24">
        <v>18</v>
      </c>
      <c r="I141" s="28">
        <v>9.52</v>
      </c>
      <c r="J141" s="28">
        <f t="shared" si="4"/>
        <v>171.35999999999999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214.20000000000002</v>
      </c>
    </row>
    <row r="152" spans="1:10" s="2" customFormat="1" ht="22.5">
      <c r="A152" s="11"/>
      <c r="B152" s="12"/>
      <c r="C152" s="13" t="s">
        <v>61</v>
      </c>
      <c r="D152" s="14"/>
      <c r="E152" s="14" t="s">
        <v>63</v>
      </c>
      <c r="F152" s="15" t="s">
        <v>971</v>
      </c>
      <c r="G152" s="15" t="s">
        <v>19</v>
      </c>
      <c r="H152" s="24">
        <v>18</v>
      </c>
      <c r="I152" s="28">
        <v>11.9</v>
      </c>
      <c r="J152" s="28">
        <f t="shared" ref="J152:J194" si="5">H152*I152</f>
        <v>214.20000000000002</v>
      </c>
    </row>
    <row r="153" spans="1:10" s="2" customFormat="1">
      <c r="A153" s="11"/>
      <c r="B153" s="12"/>
      <c r="C153" s="13"/>
      <c r="D153" s="14"/>
      <c r="E153" s="14"/>
      <c r="F153" s="15"/>
      <c r="G153" s="15"/>
      <c r="H153" s="24"/>
      <c r="I153" s="28"/>
      <c r="J153" s="28">
        <f t="shared" si="5"/>
        <v>0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117.32000000000001</v>
      </c>
    </row>
    <row r="156" spans="1:10" s="2" customFormat="1" ht="33.75">
      <c r="A156" s="11"/>
      <c r="B156" s="12"/>
      <c r="C156" s="13" t="s">
        <v>976</v>
      </c>
      <c r="D156" s="14" t="s">
        <v>405</v>
      </c>
      <c r="E156" s="14" t="s">
        <v>17</v>
      </c>
      <c r="F156" s="15" t="s">
        <v>971</v>
      </c>
      <c r="G156" s="15" t="s">
        <v>393</v>
      </c>
      <c r="H156" s="24">
        <v>14</v>
      </c>
      <c r="I156" s="28">
        <v>8.3800000000000008</v>
      </c>
      <c r="J156" s="28">
        <f t="shared" si="5"/>
        <v>117.32000000000001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87</v>
      </c>
      <c r="D159" s="10"/>
      <c r="E159" s="10"/>
      <c r="F159" s="10"/>
      <c r="G159" s="10"/>
      <c r="H159" s="23">
        <v>0</v>
      </c>
      <c r="I159" s="28"/>
      <c r="J159" s="39">
        <f>SUM(J160:J162)</f>
        <v>197.1</v>
      </c>
    </row>
    <row r="160" spans="1:10" ht="22.5">
      <c r="A160" s="11"/>
      <c r="B160" s="16"/>
      <c r="C160" s="17" t="s">
        <v>977</v>
      </c>
      <c r="D160" s="17" t="s">
        <v>408</v>
      </c>
      <c r="E160" s="17" t="s">
        <v>17</v>
      </c>
      <c r="F160" s="16" t="s">
        <v>971</v>
      </c>
      <c r="G160" s="16" t="s">
        <v>19</v>
      </c>
      <c r="H160" s="23">
        <v>18</v>
      </c>
      <c r="I160" s="28">
        <v>10.95</v>
      </c>
      <c r="J160" s="28">
        <f t="shared" si="5"/>
        <v>197.1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/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297.18</v>
      </c>
    </row>
    <row r="198" spans="1:10" s="2" customFormat="1" ht="22.5">
      <c r="A198" s="11"/>
      <c r="B198" s="12"/>
      <c r="C198" s="13" t="s">
        <v>978</v>
      </c>
      <c r="D198" s="14" t="s">
        <v>963</v>
      </c>
      <c r="E198" s="14" t="s">
        <v>103</v>
      </c>
      <c r="F198" s="15" t="s">
        <v>979</v>
      </c>
      <c r="G198" s="15" t="s">
        <v>19</v>
      </c>
      <c r="H198" s="24">
        <v>39</v>
      </c>
      <c r="I198" s="28">
        <v>7.62</v>
      </c>
      <c r="J198" s="28">
        <f t="shared" ref="J198:J236" si="6">H198*I198</f>
        <v>297.18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0</v>
      </c>
    </row>
    <row r="210" spans="1:10">
      <c r="A210" s="11"/>
      <c r="B210" s="16"/>
      <c r="C210" s="17"/>
      <c r="D210" s="17"/>
      <c r="E210" s="17"/>
      <c r="F210" s="16"/>
      <c r="G210" s="16"/>
      <c r="H210" s="23"/>
      <c r="I210" s="28"/>
      <c r="J210" s="28">
        <f t="shared" si="6"/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 t="shared" si="6"/>
        <v>0</v>
      </c>
    </row>
    <row r="214" spans="1:10" s="2" customFormat="1" ht="33.75">
      <c r="A214" s="11"/>
      <c r="B214" s="12"/>
      <c r="C214" s="13" t="s">
        <v>980</v>
      </c>
      <c r="D214" s="14" t="s">
        <v>252</v>
      </c>
      <c r="E214" s="14" t="s">
        <v>17</v>
      </c>
      <c r="F214" s="15" t="s">
        <v>981</v>
      </c>
      <c r="G214" s="15" t="s">
        <v>19</v>
      </c>
      <c r="H214" s="24">
        <v>20</v>
      </c>
      <c r="I214" s="28">
        <v>12.38</v>
      </c>
      <c r="J214" s="28">
        <f t="shared" si="6"/>
        <v>247.60000000000002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235.22000000000003</v>
      </c>
    </row>
    <row r="218" spans="1:10" ht="22.5">
      <c r="A218" s="11"/>
      <c r="B218" s="16"/>
      <c r="C218" s="17" t="s">
        <v>982</v>
      </c>
      <c r="D218" s="17" t="s">
        <v>983</v>
      </c>
      <c r="E218" s="17" t="s">
        <v>17</v>
      </c>
      <c r="F218" s="16" t="s">
        <v>984</v>
      </c>
      <c r="G218" s="16" t="s">
        <v>19</v>
      </c>
      <c r="H218" s="23">
        <v>19</v>
      </c>
      <c r="I218" s="28">
        <v>12.38</v>
      </c>
      <c r="J218" s="28">
        <f t="shared" si="6"/>
        <v>235.22000000000003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835.77</v>
      </c>
    </row>
    <row r="238" spans="1:10" s="2" customFormat="1" ht="22.5">
      <c r="A238" s="11"/>
      <c r="B238" s="12"/>
      <c r="C238" s="13" t="s">
        <v>985</v>
      </c>
      <c r="D238" s="14" t="s">
        <v>703</v>
      </c>
      <c r="E238" s="14" t="s">
        <v>17</v>
      </c>
      <c r="F238" s="15" t="s">
        <v>979</v>
      </c>
      <c r="G238" s="15" t="s">
        <v>19</v>
      </c>
      <c r="H238" s="24">
        <v>39</v>
      </c>
      <c r="I238" s="28">
        <v>10</v>
      </c>
      <c r="J238" s="28">
        <f t="shared" ref="J238:J292" si="7">H238*I238</f>
        <v>390</v>
      </c>
    </row>
    <row r="239" spans="1:10" s="2" customFormat="1" ht="22.5">
      <c r="A239" s="11"/>
      <c r="B239" s="12"/>
      <c r="C239" s="13" t="s">
        <v>986</v>
      </c>
      <c r="D239" s="14" t="s">
        <v>987</v>
      </c>
      <c r="E239" s="14" t="s">
        <v>48</v>
      </c>
      <c r="F239" s="15" t="s">
        <v>979</v>
      </c>
      <c r="G239" s="15" t="s">
        <v>19</v>
      </c>
      <c r="H239" s="24">
        <v>39</v>
      </c>
      <c r="I239" s="28">
        <v>11.43</v>
      </c>
      <c r="J239" s="28">
        <f t="shared" si="7"/>
        <v>445.77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0</v>
      </c>
    </row>
    <row r="242" spans="1:10">
      <c r="A242" s="11"/>
      <c r="B242" s="16"/>
      <c r="C242" s="17"/>
      <c r="D242" s="17"/>
      <c r="E242" s="17"/>
      <c r="F242" s="16"/>
      <c r="G242" s="16"/>
      <c r="H242" s="23"/>
      <c r="I242" s="28"/>
      <c r="J242" s="28">
        <f t="shared" si="7"/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408.72</v>
      </c>
    </row>
    <row r="246" spans="1:10" s="2" customFormat="1" ht="22.5">
      <c r="A246" s="11"/>
      <c r="B246" s="12"/>
      <c r="C246" s="13" t="s">
        <v>872</v>
      </c>
      <c r="D246" s="14" t="s">
        <v>717</v>
      </c>
      <c r="E246" s="13" t="s">
        <v>17</v>
      </c>
      <c r="F246" s="15" t="s">
        <v>979</v>
      </c>
      <c r="G246" s="15" t="s">
        <v>19</v>
      </c>
      <c r="H246" s="24">
        <v>39</v>
      </c>
      <c r="I246" s="28">
        <v>10.48</v>
      </c>
      <c r="J246" s="28">
        <f>H246*I246</f>
        <v>408.72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SUM(J252)</f>
        <v>0</v>
      </c>
    </row>
    <row r="250" spans="1:10" ht="10.15" customHeight="1">
      <c r="A250" s="45"/>
      <c r="B250" s="10"/>
      <c r="C250" s="9"/>
      <c r="D250" s="10"/>
      <c r="E250" s="10"/>
      <c r="F250" s="10"/>
      <c r="G250" s="10"/>
      <c r="H250" s="23"/>
      <c r="I250" s="28"/>
      <c r="J250" s="39"/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7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SUM(J260)</f>
        <v>0</v>
      </c>
    </row>
    <row r="258" spans="1:10" ht="22.5">
      <c r="A258" s="11"/>
      <c r="B258" s="12"/>
      <c r="C258" s="13" t="s">
        <v>718</v>
      </c>
      <c r="D258" s="14"/>
      <c r="E258" s="14" t="s">
        <v>63</v>
      </c>
      <c r="F258" s="15" t="s">
        <v>979</v>
      </c>
      <c r="G258" s="15" t="s">
        <v>19</v>
      </c>
      <c r="H258" s="24">
        <v>39</v>
      </c>
      <c r="I258" s="60">
        <v>12.38</v>
      </c>
      <c r="J258" s="60">
        <f>H258*I258</f>
        <v>482.82000000000005</v>
      </c>
    </row>
    <row r="259" spans="1:10" ht="15" customHeight="1">
      <c r="A259" s="45"/>
      <c r="B259" s="10"/>
      <c r="C259" s="111"/>
      <c r="D259" s="10"/>
      <c r="E259" s="10"/>
      <c r="F259" s="10"/>
      <c r="G259" s="10"/>
      <c r="H259" s="23"/>
      <c r="I259" s="28"/>
      <c r="J259" s="39"/>
    </row>
    <row r="260" spans="1:10" s="2" customFormat="1">
      <c r="A260" s="11"/>
      <c r="B260" s="12"/>
      <c r="C260" s="13"/>
      <c r="D260" s="14"/>
      <c r="E260" s="14"/>
      <c r="F260" s="15"/>
      <c r="G260" s="15"/>
      <c r="H260" s="24"/>
      <c r="I260" s="28"/>
      <c r="J260" s="28">
        <f t="shared" si="7"/>
        <v>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240.70000000000002</v>
      </c>
    </row>
    <row r="262" spans="1:10" s="2" customFormat="1" ht="33.75">
      <c r="A262" s="11"/>
      <c r="B262" s="12"/>
      <c r="C262" s="13" t="s">
        <v>988</v>
      </c>
      <c r="D262" s="14" t="s">
        <v>989</v>
      </c>
      <c r="E262" s="14" t="s">
        <v>17</v>
      </c>
      <c r="F262" s="15" t="s">
        <v>979</v>
      </c>
      <c r="G262" s="15" t="s">
        <v>990</v>
      </c>
      <c r="H262" s="24">
        <v>29</v>
      </c>
      <c r="I262" s="28">
        <v>8.3000000000000007</v>
      </c>
      <c r="J262" s="28">
        <f t="shared" si="7"/>
        <v>240.70000000000002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0" ht="24.95" customHeight="1">
      <c r="A265" s="45" t="s">
        <v>77</v>
      </c>
      <c r="B265" s="10"/>
      <c r="C265" s="9" t="s">
        <v>87</v>
      </c>
      <c r="D265" s="10"/>
      <c r="E265" s="10"/>
      <c r="F265" s="10"/>
      <c r="G265" s="10"/>
      <c r="H265" s="23">
        <v>0</v>
      </c>
      <c r="I265" s="28"/>
      <c r="J265" s="39">
        <f>SUM(J266:J268)</f>
        <v>427.04999999999995</v>
      </c>
    </row>
    <row r="266" spans="1:10" ht="22.5">
      <c r="A266" s="11"/>
      <c r="B266" s="16"/>
      <c r="C266" s="17" t="s">
        <v>991</v>
      </c>
      <c r="D266" s="17" t="s">
        <v>408</v>
      </c>
      <c r="E266" s="17" t="s">
        <v>17</v>
      </c>
      <c r="F266" s="16" t="s">
        <v>979</v>
      </c>
      <c r="G266" s="16" t="s">
        <v>19</v>
      </c>
      <c r="H266" s="23">
        <v>39</v>
      </c>
      <c r="I266" s="28">
        <v>10.95</v>
      </c>
      <c r="J266" s="28">
        <f t="shared" si="7"/>
        <v>427.04999999999995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/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265.67</v>
      </c>
    </row>
    <row r="304" spans="1:10" s="2" customFormat="1" ht="22.5">
      <c r="A304" s="11"/>
      <c r="B304" s="12"/>
      <c r="C304" s="13" t="s">
        <v>992</v>
      </c>
      <c r="D304" s="14" t="s">
        <v>102</v>
      </c>
      <c r="E304" s="14" t="s">
        <v>103</v>
      </c>
      <c r="F304" s="15" t="s">
        <v>993</v>
      </c>
      <c r="G304" s="15" t="s">
        <v>19</v>
      </c>
      <c r="H304" s="24">
        <v>31</v>
      </c>
      <c r="I304" s="28">
        <v>8.57</v>
      </c>
      <c r="J304" s="28">
        <f t="shared" si="8"/>
        <v>265.67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SUM(J308:J310)</f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>
        <f t="shared" si="8"/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0</v>
      </c>
    </row>
    <row r="312" spans="1:10">
      <c r="A312" s="11"/>
      <c r="B312" s="16"/>
      <c r="C312" s="17"/>
      <c r="D312" s="17"/>
      <c r="E312" s="17"/>
      <c r="F312" s="16"/>
      <c r="G312" s="16"/>
      <c r="H312" s="23"/>
      <c r="I312" s="28"/>
      <c r="J312" s="28">
        <f t="shared" si="8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0</v>
      </c>
    </row>
    <row r="316" spans="1:10">
      <c r="A316" s="11"/>
      <c r="B316" s="16"/>
      <c r="C316" s="17"/>
      <c r="D316" s="17"/>
      <c r="E316" s="17"/>
      <c r="F316" s="16"/>
      <c r="G316" s="16"/>
      <c r="H316" s="23"/>
      <c r="I316" s="28"/>
      <c r="J316" s="28">
        <f t="shared" si="8"/>
        <v>0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198.08</v>
      </c>
    </row>
    <row r="320" spans="1:10" s="2" customFormat="1" ht="22.5">
      <c r="A320" s="11"/>
      <c r="B320" s="12"/>
      <c r="C320" s="13" t="s">
        <v>994</v>
      </c>
      <c r="D320" s="14" t="s">
        <v>431</v>
      </c>
      <c r="E320" s="14" t="s">
        <v>17</v>
      </c>
      <c r="F320" s="15" t="s">
        <v>995</v>
      </c>
      <c r="G320" s="15" t="s">
        <v>19</v>
      </c>
      <c r="H320" s="24">
        <v>16</v>
      </c>
      <c r="I320" s="28">
        <v>12.38</v>
      </c>
      <c r="J320" s="28">
        <f t="shared" si="8"/>
        <v>198.08</v>
      </c>
    </row>
    <row r="321" spans="1:10" s="2" customFormat="1">
      <c r="A321" s="11"/>
      <c r="B321" s="12"/>
      <c r="C321" s="13"/>
      <c r="D321" s="14"/>
      <c r="E321" s="14"/>
      <c r="F321" s="15"/>
      <c r="G321" s="15"/>
      <c r="H321" s="24"/>
      <c r="I321" s="28"/>
      <c r="J321" s="28">
        <f t="shared" si="8"/>
        <v>0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10"/>
      <c r="G323" s="10"/>
      <c r="H323" s="23">
        <v>0</v>
      </c>
      <c r="I323" s="28"/>
      <c r="J323" s="39">
        <f>SUM(J324:J326)</f>
        <v>132</v>
      </c>
    </row>
    <row r="324" spans="1:10" ht="22.5">
      <c r="A324" s="11"/>
      <c r="B324" s="16"/>
      <c r="C324" s="17" t="s">
        <v>996</v>
      </c>
      <c r="D324" s="388" t="s">
        <v>997</v>
      </c>
      <c r="E324" s="17" t="s">
        <v>17</v>
      </c>
      <c r="F324" s="16" t="s">
        <v>998</v>
      </c>
      <c r="G324" s="16" t="s">
        <v>472</v>
      </c>
      <c r="H324" s="23">
        <v>12</v>
      </c>
      <c r="I324" s="28">
        <v>11</v>
      </c>
      <c r="J324" s="28">
        <f t="shared" si="8"/>
        <v>132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187.61</v>
      </c>
    </row>
    <row r="328" spans="1:10" ht="22.5">
      <c r="A328" s="11"/>
      <c r="B328" s="16"/>
      <c r="C328" s="17" t="s">
        <v>999</v>
      </c>
      <c r="D328" s="21" t="s">
        <v>983</v>
      </c>
      <c r="E328" s="21" t="s">
        <v>17</v>
      </c>
      <c r="F328" s="16" t="s">
        <v>998</v>
      </c>
      <c r="G328" s="16" t="s">
        <v>19</v>
      </c>
      <c r="H328" s="23">
        <v>14</v>
      </c>
      <c r="I328" s="28">
        <v>12.38</v>
      </c>
      <c r="J328" s="28">
        <f t="shared" si="8"/>
        <v>173.32000000000002</v>
      </c>
    </row>
    <row r="329" spans="1:10" s="2" customFormat="1" ht="22.5">
      <c r="A329" s="11"/>
      <c r="B329" s="12"/>
      <c r="C329" s="13" t="s">
        <v>1000</v>
      </c>
      <c r="D329" s="14" t="s">
        <v>983</v>
      </c>
      <c r="E329" s="14" t="s">
        <v>17</v>
      </c>
      <c r="F329" s="15" t="s">
        <v>998</v>
      </c>
      <c r="G329" s="15" t="s">
        <v>19</v>
      </c>
      <c r="H329" s="24">
        <v>1</v>
      </c>
      <c r="I329" s="28">
        <v>14.29</v>
      </c>
      <c r="J329" s="28">
        <f t="shared" si="8"/>
        <v>14.29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86.660000000000011</v>
      </c>
    </row>
    <row r="332" spans="1:10" ht="22.5">
      <c r="A332" s="11"/>
      <c r="B332" s="16"/>
      <c r="C332" s="17" t="s">
        <v>1001</v>
      </c>
      <c r="D332" s="17" t="s">
        <v>435</v>
      </c>
      <c r="E332" s="17" t="s">
        <v>17</v>
      </c>
      <c r="F332" s="16" t="s">
        <v>995</v>
      </c>
      <c r="G332" s="16" t="s">
        <v>19</v>
      </c>
      <c r="H332" s="23">
        <v>7</v>
      </c>
      <c r="I332" s="28">
        <v>12.38</v>
      </c>
      <c r="J332" s="28">
        <f t="shared" si="8"/>
        <v>86.660000000000011</v>
      </c>
    </row>
    <row r="333" spans="1:10">
      <c r="A333" s="11"/>
      <c r="B333" s="16"/>
      <c r="C333" s="17"/>
      <c r="D333" s="17"/>
      <c r="E333" s="17"/>
      <c r="F333" s="16"/>
      <c r="G333" s="16"/>
      <c r="H333" s="23"/>
      <c r="I333" s="28"/>
      <c r="J333" s="28">
        <f t="shared" si="8"/>
        <v>0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654.32999999999993</v>
      </c>
    </row>
    <row r="356" spans="1:10" s="2" customFormat="1" ht="22.5">
      <c r="A356" s="11"/>
      <c r="B356" s="12"/>
      <c r="C356" s="13" t="s">
        <v>1002</v>
      </c>
      <c r="D356" s="14" t="s">
        <v>692</v>
      </c>
      <c r="E356" s="14" t="s">
        <v>17</v>
      </c>
      <c r="F356" s="15" t="s">
        <v>993</v>
      </c>
      <c r="G356" s="15" t="s">
        <v>19</v>
      </c>
      <c r="H356" s="24">
        <v>30</v>
      </c>
      <c r="I356" s="28">
        <v>10</v>
      </c>
      <c r="J356" s="28">
        <f t="shared" si="8"/>
        <v>300</v>
      </c>
    </row>
    <row r="357" spans="1:10" s="2" customFormat="1" ht="22.5">
      <c r="A357" s="11"/>
      <c r="B357" s="12"/>
      <c r="C357" s="13" t="s">
        <v>1003</v>
      </c>
      <c r="D357" s="46" t="s">
        <v>692</v>
      </c>
      <c r="E357" s="14" t="s">
        <v>48</v>
      </c>
      <c r="F357" s="15" t="s">
        <v>993</v>
      </c>
      <c r="G357" s="15" t="s">
        <v>19</v>
      </c>
      <c r="H357" s="24">
        <v>31</v>
      </c>
      <c r="I357" s="28">
        <v>11.43</v>
      </c>
      <c r="J357" s="28">
        <f t="shared" si="8"/>
        <v>354.33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28"/>
      <c r="J358" s="28">
        <f t="shared" ref="J358:J386" si="9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10"/>
      <c r="G359" s="10"/>
      <c r="H359" s="23">
        <v>0</v>
      </c>
      <c r="I359" s="28"/>
      <c r="J359" s="39">
        <f>SUM(J360:J362)</f>
        <v>14.29</v>
      </c>
    </row>
    <row r="360" spans="1:10" ht="22.5">
      <c r="A360" s="11"/>
      <c r="B360" s="16"/>
      <c r="C360" s="17" t="s">
        <v>1004</v>
      </c>
      <c r="D360" s="17" t="s">
        <v>692</v>
      </c>
      <c r="E360" s="17" t="s">
        <v>17</v>
      </c>
      <c r="F360" s="16" t="s">
        <v>998</v>
      </c>
      <c r="G360" s="16" t="s">
        <v>19</v>
      </c>
      <c r="H360" s="23">
        <v>1</v>
      </c>
      <c r="I360" s="28">
        <v>14.29</v>
      </c>
      <c r="J360" s="28">
        <f t="shared" si="9"/>
        <v>14.29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28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767.56000000000006</v>
      </c>
    </row>
    <row r="364" spans="1:10" s="2" customFormat="1" ht="22.5">
      <c r="A364" s="11"/>
      <c r="B364" s="12"/>
      <c r="C364" s="13" t="s">
        <v>1005</v>
      </c>
      <c r="D364" s="14" t="s">
        <v>1006</v>
      </c>
      <c r="E364" s="14" t="s">
        <v>17</v>
      </c>
      <c r="F364" s="15" t="s">
        <v>993</v>
      </c>
      <c r="G364" s="15" t="s">
        <v>19</v>
      </c>
      <c r="H364" s="24">
        <v>31</v>
      </c>
      <c r="I364" s="28">
        <v>24.76</v>
      </c>
      <c r="J364" s="28">
        <f>H364*I364</f>
        <v>767.56000000000006</v>
      </c>
    </row>
    <row r="365" spans="1:10" s="2" customFormat="1">
      <c r="A365" s="11"/>
      <c r="B365" s="12"/>
      <c r="C365" s="13"/>
      <c r="D365" s="14"/>
      <c r="E365" s="14"/>
      <c r="F365" s="15"/>
      <c r="G365" s="15"/>
      <c r="H365" s="24"/>
      <c r="I365" s="28"/>
      <c r="J365" s="28">
        <f t="shared" si="9"/>
        <v>0</v>
      </c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28"/>
      <c r="J366" s="28">
        <f t="shared" si="9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SUM(J370)</f>
        <v>0</v>
      </c>
    </row>
    <row r="368" spans="1:10" ht="33.75">
      <c r="A368" s="9"/>
      <c r="B368" s="10"/>
      <c r="C368" s="111" t="s">
        <v>1007</v>
      </c>
      <c r="D368" s="111" t="s">
        <v>1008</v>
      </c>
      <c r="E368" s="14" t="s">
        <v>17</v>
      </c>
      <c r="F368" s="16" t="s">
        <v>998</v>
      </c>
      <c r="G368" s="16" t="s">
        <v>19</v>
      </c>
      <c r="H368" s="23">
        <v>1</v>
      </c>
      <c r="I368" s="28">
        <v>14.29</v>
      </c>
      <c r="J368" s="39">
        <f>SUM(H368*I368)</f>
        <v>14.29</v>
      </c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10"/>
      <c r="G371" s="10"/>
      <c r="H371" s="23">
        <v>0</v>
      </c>
      <c r="I371" s="28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28"/>
      <c r="J374" s="28">
        <f t="shared" si="9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10"/>
      <c r="G375" s="10"/>
      <c r="H375" s="23">
        <v>0</v>
      </c>
      <c r="I375" s="28"/>
      <c r="J375" s="39">
        <f>SUM(J378)</f>
        <v>0</v>
      </c>
    </row>
    <row r="376" spans="1:10" ht="22.5">
      <c r="A376" s="9"/>
      <c r="B376" s="10"/>
      <c r="C376" s="111" t="s">
        <v>718</v>
      </c>
      <c r="D376" s="10"/>
      <c r="E376" s="111" t="s">
        <v>63</v>
      </c>
      <c r="F376" s="16" t="s">
        <v>993</v>
      </c>
      <c r="G376" s="111" t="s">
        <v>19</v>
      </c>
      <c r="H376" s="23">
        <v>31</v>
      </c>
      <c r="I376" s="28">
        <v>12.38</v>
      </c>
      <c r="J376" s="39">
        <f>SUM(H376*I376)</f>
        <v>383.78000000000003</v>
      </c>
    </row>
    <row r="377" spans="1:10" ht="10.9" customHeight="1">
      <c r="A377" s="9"/>
      <c r="B377" s="10"/>
      <c r="C377" s="9"/>
      <c r="D377" s="10"/>
      <c r="E377" s="10"/>
      <c r="F377" s="10"/>
      <c r="G377" s="10"/>
      <c r="H377" s="23"/>
      <c r="I377" s="28"/>
      <c r="J377" s="39"/>
    </row>
    <row r="378" spans="1:10" s="2" customFormat="1">
      <c r="A378" s="11"/>
      <c r="B378" s="12"/>
      <c r="C378" s="13"/>
      <c r="D378" s="14"/>
      <c r="E378" s="14"/>
      <c r="F378" s="15"/>
      <c r="G378" s="15"/>
      <c r="H378" s="24"/>
      <c r="I378" s="28"/>
      <c r="J378" s="28">
        <f t="shared" si="9"/>
        <v>0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240.70000000000002</v>
      </c>
    </row>
    <row r="380" spans="1:10" s="2" customFormat="1" ht="22.5">
      <c r="A380" s="11"/>
      <c r="B380" s="12"/>
      <c r="C380" s="13" t="s">
        <v>1009</v>
      </c>
      <c r="D380" s="14" t="s">
        <v>989</v>
      </c>
      <c r="E380" s="14" t="s">
        <v>17</v>
      </c>
      <c r="F380" s="15" t="s">
        <v>993</v>
      </c>
      <c r="G380" s="15" t="s">
        <v>427</v>
      </c>
      <c r="H380" s="24">
        <v>29</v>
      </c>
      <c r="I380" s="28">
        <v>8.3000000000000007</v>
      </c>
      <c r="J380" s="28">
        <f t="shared" si="9"/>
        <v>240.70000000000002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9"/>
        <v>0</v>
      </c>
    </row>
    <row r="383" spans="1:10" ht="24.95" customHeight="1">
      <c r="A383" s="45" t="s">
        <v>83</v>
      </c>
      <c r="B383" s="10"/>
      <c r="C383" s="9" t="s">
        <v>87</v>
      </c>
      <c r="D383" s="10"/>
      <c r="E383" s="10"/>
      <c r="F383" s="10"/>
      <c r="G383" s="10"/>
      <c r="H383" s="23">
        <v>0</v>
      </c>
      <c r="I383" s="28"/>
      <c r="J383" s="39">
        <f>SUM(J384:J386)</f>
        <v>339.45</v>
      </c>
    </row>
    <row r="384" spans="1:10" ht="22.5">
      <c r="A384" s="11"/>
      <c r="B384" s="16"/>
      <c r="C384" s="17" t="s">
        <v>1010</v>
      </c>
      <c r="D384" s="17" t="s">
        <v>179</v>
      </c>
      <c r="E384" s="17" t="s">
        <v>17</v>
      </c>
      <c r="F384" s="16" t="s">
        <v>993</v>
      </c>
      <c r="G384" s="16" t="s">
        <v>19</v>
      </c>
      <c r="H384" s="23">
        <v>31</v>
      </c>
      <c r="I384" s="28">
        <v>10.95</v>
      </c>
      <c r="J384" s="28">
        <f t="shared" si="9"/>
        <v>339.45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11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/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375.54999999999995</v>
      </c>
    </row>
    <row r="426" spans="1:10" s="2" customFormat="1" ht="22.5">
      <c r="A426" s="11"/>
      <c r="B426" s="12"/>
      <c r="C426" s="13" t="s">
        <v>1011</v>
      </c>
      <c r="D426" s="14" t="s">
        <v>249</v>
      </c>
      <c r="E426" s="14" t="s">
        <v>17</v>
      </c>
      <c r="F426" s="15" t="s">
        <v>1012</v>
      </c>
      <c r="G426" s="15" t="s">
        <v>19</v>
      </c>
      <c r="H426" s="24">
        <v>29</v>
      </c>
      <c r="I426" s="28">
        <v>12.95</v>
      </c>
      <c r="J426" s="28">
        <f t="shared" ref="J426:J488" si="11">H426*I426</f>
        <v>375.54999999999995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1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0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28"/>
      <c r="J430" s="28">
        <f t="shared" si="11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28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>
        <v>0</v>
      </c>
      <c r="I437" s="28"/>
      <c r="J437" s="39">
        <f>SUM(J438:J440)</f>
        <v>210.46</v>
      </c>
    </row>
    <row r="438" spans="1:10" s="2" customFormat="1" ht="22.5">
      <c r="A438" s="11"/>
      <c r="B438" s="12"/>
      <c r="C438" s="13" t="s">
        <v>1013</v>
      </c>
      <c r="D438" s="14" t="s">
        <v>187</v>
      </c>
      <c r="E438" s="14" t="s">
        <v>17</v>
      </c>
      <c r="F438" s="15" t="s">
        <v>1014</v>
      </c>
      <c r="G438" s="15" t="s">
        <v>19</v>
      </c>
      <c r="H438" s="24">
        <v>17</v>
      </c>
      <c r="I438" s="28">
        <v>12.38</v>
      </c>
      <c r="J438" s="28">
        <f t="shared" si="11"/>
        <v>210.46</v>
      </c>
    </row>
    <row r="439" spans="1:10" s="2" customFormat="1">
      <c r="A439" s="11"/>
      <c r="B439" s="12"/>
      <c r="C439" s="13"/>
      <c r="D439" s="14"/>
      <c r="E439" s="14"/>
      <c r="F439" s="15"/>
      <c r="G439" s="15"/>
      <c r="H439" s="24"/>
      <c r="I439" s="28"/>
      <c r="J439" s="28">
        <f t="shared" si="11"/>
        <v>0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1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10"/>
      <c r="G441" s="10"/>
      <c r="H441" s="23">
        <v>0</v>
      </c>
      <c r="I441" s="28"/>
      <c r="J441" s="39">
        <f>SUM(J442:J444)</f>
        <v>115</v>
      </c>
    </row>
    <row r="442" spans="1:10" ht="22.5">
      <c r="A442" s="11"/>
      <c r="B442" s="16"/>
      <c r="C442" s="54" t="s">
        <v>1015</v>
      </c>
      <c r="D442" s="17" t="s">
        <v>471</v>
      </c>
      <c r="E442" s="17" t="s">
        <v>17</v>
      </c>
      <c r="F442" s="16" t="s">
        <v>1016</v>
      </c>
      <c r="G442" s="16" t="s">
        <v>472</v>
      </c>
      <c r="H442" s="23">
        <v>10</v>
      </c>
      <c r="I442" s="28">
        <v>11.5</v>
      </c>
      <c r="J442" s="28">
        <f t="shared" si="11"/>
        <v>115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1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150.47</v>
      </c>
    </row>
    <row r="446" spans="1:10" ht="22.5">
      <c r="A446" s="11"/>
      <c r="B446" s="16"/>
      <c r="C446" s="17" t="s">
        <v>1017</v>
      </c>
      <c r="D446" s="21" t="s">
        <v>1018</v>
      </c>
      <c r="E446" s="17" t="s">
        <v>17</v>
      </c>
      <c r="F446" s="16" t="s">
        <v>1016</v>
      </c>
      <c r="G446" s="16" t="s">
        <v>19</v>
      </c>
      <c r="H446" s="23">
        <v>11</v>
      </c>
      <c r="I446" s="28">
        <v>12.38</v>
      </c>
      <c r="J446" s="28">
        <f t="shared" si="11"/>
        <v>136.18</v>
      </c>
    </row>
    <row r="447" spans="1:10" ht="22.5">
      <c r="A447" s="11"/>
      <c r="B447" s="16"/>
      <c r="C447" s="17" t="s">
        <v>1019</v>
      </c>
      <c r="D447" s="21" t="s">
        <v>1018</v>
      </c>
      <c r="E447" s="17" t="s">
        <v>17</v>
      </c>
      <c r="F447" s="16" t="s">
        <v>1016</v>
      </c>
      <c r="G447" s="16" t="s">
        <v>19</v>
      </c>
      <c r="H447" s="23">
        <v>1</v>
      </c>
      <c r="I447" s="28">
        <v>14.29</v>
      </c>
      <c r="J447" s="28">
        <f t="shared" si="11"/>
        <v>14.29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86.660000000000011</v>
      </c>
    </row>
    <row r="450" spans="1:10" s="2" customFormat="1" ht="22.5">
      <c r="A450" s="11"/>
      <c r="B450" s="12"/>
      <c r="C450" s="13" t="s">
        <v>1020</v>
      </c>
      <c r="D450" s="46" t="s">
        <v>1021</v>
      </c>
      <c r="E450" s="14" t="s">
        <v>17</v>
      </c>
      <c r="F450" s="15" t="s">
        <v>1014</v>
      </c>
      <c r="G450" s="15" t="s">
        <v>19</v>
      </c>
      <c r="H450" s="24">
        <v>7</v>
      </c>
      <c r="I450" s="28">
        <v>12.38</v>
      </c>
      <c r="J450" s="28">
        <f t="shared" si="11"/>
        <v>86.660000000000011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28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414.40999999999997</v>
      </c>
    </row>
    <row r="470" spans="1:10" s="2" customFormat="1" ht="22.5">
      <c r="A470" s="11"/>
      <c r="B470" s="12"/>
      <c r="C470" s="13" t="s">
        <v>1022</v>
      </c>
      <c r="D470" s="14" t="s">
        <v>1023</v>
      </c>
      <c r="E470" s="14" t="s">
        <v>17</v>
      </c>
      <c r="F470" s="15" t="s">
        <v>1012</v>
      </c>
      <c r="G470" s="15" t="s">
        <v>33</v>
      </c>
      <c r="H470" s="24">
        <v>29</v>
      </c>
      <c r="I470" s="400">
        <v>14.29</v>
      </c>
      <c r="J470" s="28">
        <f t="shared" si="11"/>
        <v>414.40999999999997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331.46999999999997</v>
      </c>
    </row>
    <row r="478" spans="1:10" s="2" customFormat="1" ht="22.5">
      <c r="A478" s="11"/>
      <c r="B478" s="12"/>
      <c r="C478" s="13" t="s">
        <v>1024</v>
      </c>
      <c r="D478" s="14" t="s">
        <v>453</v>
      </c>
      <c r="E478" s="14" t="s">
        <v>17</v>
      </c>
      <c r="F478" s="15" t="s">
        <v>1012</v>
      </c>
      <c r="G478" s="15" t="s">
        <v>371</v>
      </c>
      <c r="H478" s="24">
        <v>29</v>
      </c>
      <c r="I478" s="28">
        <v>11.43</v>
      </c>
      <c r="J478" s="28">
        <f t="shared" si="11"/>
        <v>331.46999999999997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28"/>
      <c r="J479" s="28">
        <f t="shared" si="11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0</v>
      </c>
    </row>
    <row r="482" spans="1:10">
      <c r="A482" s="11"/>
      <c r="B482" s="16"/>
      <c r="C482" s="17"/>
      <c r="D482" s="17"/>
      <c r="E482" s="17"/>
      <c r="F482" s="16"/>
      <c r="G482" s="16"/>
      <c r="H482" s="23"/>
      <c r="I482" s="28"/>
      <c r="J482" s="28">
        <f t="shared" si="11"/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>
        <f>SUM(J486:J488)</f>
        <v>1274.07</v>
      </c>
    </row>
    <row r="486" spans="1:10" s="2" customFormat="1" ht="22.5">
      <c r="A486" s="11"/>
      <c r="B486" s="12"/>
      <c r="C486" s="13" t="s">
        <v>1025</v>
      </c>
      <c r="D486" s="14" t="s">
        <v>1026</v>
      </c>
      <c r="E486" s="14" t="s">
        <v>17</v>
      </c>
      <c r="F486" s="15" t="s">
        <v>1012</v>
      </c>
      <c r="G486" s="15" t="s">
        <v>19</v>
      </c>
      <c r="H486" s="24">
        <v>28</v>
      </c>
      <c r="I486" s="28">
        <v>12.95</v>
      </c>
      <c r="J486" s="28">
        <f t="shared" si="11"/>
        <v>362.59999999999997</v>
      </c>
    </row>
    <row r="487" spans="1:10" s="2" customFormat="1">
      <c r="A487" s="11"/>
      <c r="B487" s="12"/>
      <c r="C487" s="13" t="s">
        <v>1027</v>
      </c>
      <c r="D487" s="14"/>
      <c r="E487" s="14" t="s">
        <v>218</v>
      </c>
      <c r="F487" s="15" t="s">
        <v>1012</v>
      </c>
      <c r="G487" s="15" t="s">
        <v>19</v>
      </c>
      <c r="H487" s="24">
        <v>29</v>
      </c>
      <c r="I487" s="28">
        <v>31.43</v>
      </c>
      <c r="J487" s="28">
        <f t="shared" si="11"/>
        <v>911.47</v>
      </c>
    </row>
    <row r="488" spans="1:10" s="2" customFormat="1">
      <c r="A488" s="11"/>
      <c r="B488" s="12"/>
      <c r="F488" s="15"/>
      <c r="G488" s="15"/>
      <c r="H488" s="24"/>
      <c r="I488" s="28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10"/>
      <c r="G489" s="10"/>
      <c r="H489" s="23">
        <v>0</v>
      </c>
      <c r="I489" s="28"/>
      <c r="J489" s="39">
        <f>SUM(J490:J492)</f>
        <v>14.29</v>
      </c>
    </row>
    <row r="490" spans="1:10" ht="22.5">
      <c r="A490" s="11"/>
      <c r="B490" s="16"/>
      <c r="C490" s="13" t="s">
        <v>1028</v>
      </c>
      <c r="D490" s="14" t="s">
        <v>1029</v>
      </c>
      <c r="E490" s="14" t="s">
        <v>17</v>
      </c>
      <c r="F490" s="16" t="s">
        <v>1016</v>
      </c>
      <c r="G490" s="16" t="s">
        <v>19</v>
      </c>
      <c r="H490" s="23">
        <v>1</v>
      </c>
      <c r="I490" s="28">
        <v>14.29</v>
      </c>
      <c r="J490" s="28">
        <f t="shared" ref="J490:J520" si="12">H490*I490</f>
        <v>14.29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>
        <f>SUM(J494:J496)</f>
        <v>0</v>
      </c>
    </row>
    <row r="494" spans="1:10" s="2" customFormat="1">
      <c r="A494" s="11"/>
      <c r="B494" s="12"/>
      <c r="C494" s="13"/>
      <c r="D494" s="14"/>
      <c r="E494" s="14"/>
      <c r="F494" s="15"/>
      <c r="G494" s="15"/>
      <c r="H494" s="24"/>
      <c r="I494" s="28"/>
      <c r="J494" s="28">
        <f t="shared" si="12"/>
        <v>0</v>
      </c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28"/>
      <c r="J495" s="28">
        <f t="shared" si="12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SUM(J500)</f>
        <v>0</v>
      </c>
    </row>
    <row r="498" spans="1:10" ht="10.15" customHeight="1">
      <c r="A498" s="45"/>
      <c r="B498" s="10"/>
      <c r="C498" s="9"/>
      <c r="D498" s="10"/>
      <c r="E498" s="10"/>
      <c r="F498" s="10"/>
      <c r="G498" s="10"/>
      <c r="H498" s="23"/>
      <c r="I498" s="28"/>
      <c r="J498" s="39"/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2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SUM(J508)</f>
        <v>0</v>
      </c>
    </row>
    <row r="506" spans="1:10" ht="10.9" customHeight="1">
      <c r="A506" s="45"/>
      <c r="B506" s="10"/>
      <c r="C506" s="9"/>
      <c r="D506" s="10"/>
      <c r="E506" s="10"/>
      <c r="F506" s="10"/>
      <c r="G506" s="10"/>
      <c r="H506" s="23"/>
      <c r="I506" s="28"/>
      <c r="J506" s="39"/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2"/>
        <v>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0</v>
      </c>
    </row>
    <row r="510" spans="1:10" s="2" customFormat="1">
      <c r="A510" s="11"/>
      <c r="B510" s="12"/>
      <c r="C510" s="13"/>
      <c r="D510" s="14"/>
      <c r="E510" s="14"/>
      <c r="F510" s="15"/>
      <c r="G510" s="15"/>
      <c r="H510" s="24"/>
      <c r="I510" s="28"/>
      <c r="J510" s="28">
        <f t="shared" si="12"/>
        <v>0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690.49</v>
      </c>
    </row>
    <row r="514" spans="1:10" s="2" customFormat="1" ht="45">
      <c r="A514" s="11"/>
      <c r="B514" s="12"/>
      <c r="C514" s="13" t="s">
        <v>1030</v>
      </c>
      <c r="D514" s="14" t="s">
        <v>1031</v>
      </c>
      <c r="E514" s="14" t="s">
        <v>1032</v>
      </c>
      <c r="F514" s="15" t="s">
        <v>1012</v>
      </c>
      <c r="G514" s="15" t="s">
        <v>33</v>
      </c>
      <c r="H514" s="24">
        <v>29</v>
      </c>
      <c r="I514" s="28">
        <v>23.81</v>
      </c>
      <c r="J514" s="28">
        <f t="shared" si="12"/>
        <v>690.49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1033</v>
      </c>
      <c r="D521" s="10"/>
      <c r="E521" s="10"/>
      <c r="F521" s="10"/>
      <c r="G521" s="10"/>
      <c r="H521" s="23">
        <v>0</v>
      </c>
      <c r="I521" s="28"/>
      <c r="J521" s="39"/>
    </row>
    <row r="522" spans="1:10" s="2" customFormat="1" ht="33.75">
      <c r="A522" s="11"/>
      <c r="B522" s="12"/>
      <c r="C522" s="13" t="s">
        <v>1034</v>
      </c>
      <c r="D522" s="14" t="s">
        <v>1035</v>
      </c>
      <c r="E522" s="14" t="s">
        <v>17</v>
      </c>
      <c r="F522" s="15" t="s">
        <v>1012</v>
      </c>
      <c r="G522" s="15" t="s">
        <v>371</v>
      </c>
      <c r="H522" s="24">
        <v>29</v>
      </c>
      <c r="I522" s="28">
        <v>11.43</v>
      </c>
      <c r="J522" s="28">
        <f>SUM(H522*I522)</f>
        <v>331.46999999999997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ref="J523:J556" si="13">H523*I523</f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3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10"/>
      <c r="G525" s="10"/>
      <c r="H525" s="23">
        <v>0</v>
      </c>
      <c r="I525" s="28"/>
      <c r="J525" s="39">
        <f>SUM(J526:J528)</f>
        <v>0</v>
      </c>
    </row>
    <row r="526" spans="1:10" s="2" customFormat="1">
      <c r="A526" s="11"/>
      <c r="B526" s="12"/>
      <c r="D526" s="14"/>
      <c r="E526" s="14"/>
      <c r="F526" s="15"/>
      <c r="G526" s="15"/>
      <c r="H526" s="24"/>
      <c r="I526" s="28"/>
      <c r="J526" s="28">
        <f t="shared" si="13"/>
        <v>0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3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10"/>
      <c r="G529" s="10"/>
      <c r="H529" s="23">
        <v>0</v>
      </c>
      <c r="I529" s="28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28"/>
      <c r="J530" s="28">
        <f t="shared" si="13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3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3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28"/>
      <c r="J536" s="28">
        <f t="shared" si="13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28"/>
      <c r="J538" s="28">
        <f t="shared" si="13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28"/>
      <c r="J542" s="28">
        <f t="shared" si="13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3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3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28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3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10"/>
      <c r="G549" s="10"/>
      <c r="H549" s="23">
        <v>0</v>
      </c>
      <c r="I549" s="28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10"/>
      <c r="G550" s="10"/>
      <c r="H550" s="23"/>
      <c r="I550" s="28"/>
      <c r="J550" s="39"/>
    </row>
    <row r="551" spans="1:10" ht="10.9" customHeight="1">
      <c r="A551" s="45"/>
      <c r="B551" s="10"/>
      <c r="C551" s="9"/>
      <c r="D551" s="10"/>
      <c r="E551" s="10"/>
      <c r="F551" s="10"/>
      <c r="G551" s="10"/>
      <c r="H551" s="23"/>
      <c r="I551" s="28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28"/>
      <c r="J552" s="28">
        <f t="shared" si="13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10"/>
      <c r="G553" s="10"/>
      <c r="H553" s="23">
        <v>0</v>
      </c>
      <c r="I553" s="28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3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ref="J558:J578" si="14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4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4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10"/>
      <c r="G561" s="10"/>
      <c r="H561" s="23">
        <v>0</v>
      </c>
      <c r="I561" s="28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28"/>
      <c r="J564" s="28">
        <f t="shared" si="14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38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42"/>
      <c r="G566" s="42"/>
      <c r="H566" s="43"/>
      <c r="I566" s="44"/>
      <c r="J566" s="28"/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10"/>
      <c r="G567" s="10"/>
      <c r="H567" s="23">
        <v>0</v>
      </c>
      <c r="I567" s="28"/>
      <c r="J567" s="28">
        <f>SUM(J568:J570)</f>
        <v>0</v>
      </c>
    </row>
    <row r="568" spans="1:10" s="2" customFormat="1">
      <c r="A568" s="11"/>
      <c r="B568" s="12"/>
      <c r="C568" s="13"/>
      <c r="D568" s="14"/>
      <c r="E568" s="14"/>
      <c r="F568" s="15"/>
      <c r="G568" s="15"/>
      <c r="H568" s="24"/>
      <c r="I568" s="28"/>
      <c r="J568" s="28">
        <f t="shared" si="14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4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10"/>
      <c r="G571" s="10"/>
      <c r="H571" s="23">
        <v>0</v>
      </c>
      <c r="I571" s="28"/>
      <c r="J571" s="28">
        <f>SUM(J572:J574)</f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4"/>
        <v>0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10"/>
      <c r="G575" s="10"/>
      <c r="H575" s="23">
        <v>0</v>
      </c>
      <c r="I575" s="28"/>
      <c r="J575" s="28">
        <f>SUM(J576:J578)</f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28"/>
      <c r="J580" s="28">
        <f t="shared" ref="J580:J622" si="15">H580*I580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si="15"/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5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10"/>
      <c r="G583" s="10"/>
      <c r="H583" s="23">
        <v>0</v>
      </c>
      <c r="I583" s="28"/>
      <c r="J583" s="28">
        <f>SUM(J584:J586)</f>
        <v>0</v>
      </c>
    </row>
    <row r="584" spans="1:10" s="2" customFormat="1">
      <c r="A584" s="11"/>
      <c r="B584" s="12"/>
      <c r="C584" s="13"/>
      <c r="D584" s="14"/>
      <c r="E584" s="14"/>
      <c r="F584" s="15"/>
      <c r="G584" s="15"/>
      <c r="H584" s="24"/>
      <c r="I584" s="28"/>
      <c r="J584" s="28">
        <f t="shared" si="15"/>
        <v>0</v>
      </c>
    </row>
    <row r="585" spans="1:10" s="2" customFormat="1">
      <c r="A585" s="11"/>
      <c r="B585" s="12"/>
      <c r="C585" s="13"/>
      <c r="D585" s="14"/>
      <c r="E585" s="14"/>
      <c r="F585" s="15"/>
      <c r="G585" s="15"/>
      <c r="H585" s="24"/>
      <c r="I585" s="28"/>
      <c r="J585" s="28">
        <f t="shared" si="15"/>
        <v>0</v>
      </c>
    </row>
    <row r="586" spans="1:10" s="2" customFormat="1">
      <c r="A586" s="11"/>
      <c r="B586" s="12"/>
      <c r="C586" s="13"/>
      <c r="D586" s="14"/>
      <c r="E586" s="14"/>
      <c r="F586" s="15"/>
      <c r="G586" s="15"/>
      <c r="H586" s="24"/>
      <c r="I586" s="28"/>
      <c r="J586" s="28">
        <f t="shared" si="15"/>
        <v>0</v>
      </c>
    </row>
    <row r="587" spans="1:10" ht="24.95" customHeight="1">
      <c r="A587" s="45" t="s">
        <v>41</v>
      </c>
      <c r="B587" s="10"/>
      <c r="C587" s="9" t="s">
        <v>256</v>
      </c>
      <c r="D587" s="10"/>
      <c r="E587" s="10"/>
      <c r="F587" s="10"/>
      <c r="G587" s="10"/>
      <c r="H587" s="23">
        <v>0</v>
      </c>
      <c r="I587" s="28"/>
      <c r="J587" s="28">
        <f>SUM(J588:J590)</f>
        <v>0</v>
      </c>
    </row>
    <row r="588" spans="1:10">
      <c r="A588" s="11"/>
      <c r="B588" s="16"/>
      <c r="C588" s="17"/>
      <c r="D588" s="17"/>
      <c r="E588" s="17"/>
      <c r="F588" s="16"/>
      <c r="G588" s="16"/>
      <c r="H588" s="23"/>
      <c r="I588" s="28"/>
      <c r="J588" s="28">
        <f t="shared" si="15"/>
        <v>0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5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5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10"/>
      <c r="G595" s="10"/>
      <c r="H595" s="23">
        <v>0</v>
      </c>
      <c r="I595" s="28"/>
      <c r="J595" s="28">
        <f>SUM(J596:J598)</f>
        <v>0</v>
      </c>
    </row>
    <row r="596" spans="1:10" s="2" customFormat="1">
      <c r="A596" s="11"/>
      <c r="B596" s="12"/>
      <c r="C596" s="13"/>
      <c r="D596" s="14"/>
      <c r="E596" s="14"/>
      <c r="F596" s="15"/>
      <c r="G596" s="15"/>
      <c r="H596" s="24"/>
      <c r="I596" s="28"/>
      <c r="J596" s="28">
        <f t="shared" si="15"/>
        <v>0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28"/>
      <c r="J597" s="28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5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10"/>
      <c r="G599" s="10"/>
      <c r="H599" s="23">
        <v>0</v>
      </c>
      <c r="I599" s="28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28"/>
      <c r="J600" s="28">
        <f t="shared" si="15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5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5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28"/>
      <c r="J612" s="28">
        <f t="shared" si="15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5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10"/>
      <c r="G615" s="10"/>
      <c r="H615" s="23">
        <v>0</v>
      </c>
      <c r="I615" s="28"/>
      <c r="J615" s="28">
        <f>SUM(J616:J618)</f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5"/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10"/>
      <c r="G619" s="10"/>
      <c r="H619" s="23">
        <v>0</v>
      </c>
      <c r="I619" s="28"/>
      <c r="J619" s="28">
        <f>SUM(J620:J622)</f>
        <v>0</v>
      </c>
    </row>
    <row r="620" spans="1:10">
      <c r="A620" s="11"/>
      <c r="B620" s="16"/>
      <c r="C620" s="17"/>
      <c r="D620" s="17"/>
      <c r="E620" s="17"/>
      <c r="F620" s="16"/>
      <c r="G620" s="16"/>
      <c r="H620" s="23"/>
      <c r="I620" s="28"/>
      <c r="J620" s="28">
        <f t="shared" si="15"/>
        <v>0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28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>
        <f t="shared" si="15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10"/>
      <c r="G623" s="10"/>
      <c r="H623" s="23">
        <v>0</v>
      </c>
      <c r="I623" s="28"/>
      <c r="J623" s="28">
        <f>SUM(J624:J626)</f>
        <v>0</v>
      </c>
    </row>
    <row r="624" spans="1:10" s="2" customFormat="1">
      <c r="A624" s="11"/>
      <c r="B624" s="12"/>
      <c r="C624" s="13"/>
      <c r="D624" s="14"/>
      <c r="E624" s="14"/>
      <c r="F624" s="15"/>
      <c r="G624" s="15"/>
      <c r="H624" s="24"/>
      <c r="I624" s="28"/>
      <c r="J624" s="28">
        <f t="shared" ref="J624:J666" si="16">H624*I624</f>
        <v>0</v>
      </c>
    </row>
    <row r="625" spans="1:10" s="2" customFormat="1">
      <c r="A625" s="11"/>
      <c r="B625" s="12"/>
      <c r="C625" s="13"/>
      <c r="D625" s="14"/>
      <c r="E625" s="14"/>
      <c r="F625" s="15"/>
      <c r="G625" s="15"/>
      <c r="H625" s="24"/>
      <c r="I625" s="28"/>
      <c r="J625" s="28">
        <f t="shared" si="16"/>
        <v>0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si="16"/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10"/>
      <c r="G627" s="10"/>
      <c r="H627" s="23">
        <v>0</v>
      </c>
      <c r="I627" s="28"/>
      <c r="J627" s="28">
        <f>SUM(J628:J630)</f>
        <v>0</v>
      </c>
    </row>
    <row r="628" spans="1:10">
      <c r="A628" s="11"/>
      <c r="B628" s="16"/>
      <c r="C628" s="17"/>
      <c r="D628" s="17"/>
      <c r="E628" s="17"/>
      <c r="F628" s="16"/>
      <c r="G628" s="16"/>
      <c r="H628" s="23"/>
      <c r="I628" s="28"/>
      <c r="J628" s="28">
        <f t="shared" si="16"/>
        <v>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6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10"/>
      <c r="G631" s="10"/>
      <c r="H631" s="23">
        <v>0</v>
      </c>
      <c r="I631" s="28"/>
      <c r="J631" s="28">
        <f>SUM(J632:J634)</f>
        <v>0</v>
      </c>
    </row>
    <row r="632" spans="1:10" s="2" customFormat="1">
      <c r="A632" s="11"/>
      <c r="B632" s="12"/>
      <c r="C632" s="13"/>
      <c r="D632" s="14"/>
      <c r="E632" s="14"/>
      <c r="F632" s="15"/>
      <c r="G632" s="15"/>
      <c r="H632" s="24"/>
      <c r="I632" s="28"/>
      <c r="J632" s="28">
        <f t="shared" si="16"/>
        <v>0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6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10"/>
      <c r="G635" s="10"/>
      <c r="H635" s="23">
        <v>0</v>
      </c>
      <c r="I635" s="28"/>
      <c r="J635" s="28">
        <f>SUM(J636:J638)</f>
        <v>0</v>
      </c>
    </row>
    <row r="636" spans="1:10">
      <c r="A636" s="11"/>
      <c r="B636" s="16"/>
      <c r="C636" s="17"/>
      <c r="D636" s="17"/>
      <c r="E636" s="17"/>
      <c r="F636" s="16"/>
      <c r="G636" s="16"/>
      <c r="H636" s="23"/>
      <c r="I636" s="28"/>
      <c r="J636" s="28">
        <f t="shared" si="16"/>
        <v>0</v>
      </c>
    </row>
    <row r="637" spans="1:10">
      <c r="A637" s="11"/>
      <c r="B637" s="16"/>
      <c r="C637" s="17"/>
      <c r="D637" s="17"/>
      <c r="E637" s="17"/>
      <c r="F637" s="16"/>
      <c r="G637" s="16"/>
      <c r="H637" s="23"/>
      <c r="I637" s="28"/>
      <c r="J637" s="28"/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>
        <f t="shared" si="16"/>
        <v>0</v>
      </c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10"/>
      <c r="G639" s="10"/>
      <c r="H639" s="23">
        <v>0</v>
      </c>
      <c r="I639" s="28"/>
      <c r="J639" s="28">
        <f>SUM(J640:J642)</f>
        <v>0</v>
      </c>
    </row>
    <row r="640" spans="1:10" s="2" customFormat="1">
      <c r="A640" s="11"/>
      <c r="B640" s="12"/>
      <c r="C640" s="13"/>
      <c r="D640" s="14"/>
      <c r="E640" s="14"/>
      <c r="F640" s="15"/>
      <c r="G640" s="15"/>
      <c r="H640" s="24"/>
      <c r="I640" s="28"/>
      <c r="J640" s="28">
        <f t="shared" si="16"/>
        <v>0</v>
      </c>
    </row>
    <row r="641" spans="1:10" s="2" customFormat="1">
      <c r="A641" s="11"/>
      <c r="B641" s="12"/>
      <c r="C641" s="13"/>
      <c r="D641" s="14"/>
      <c r="E641" s="14"/>
      <c r="F641" s="15"/>
      <c r="G641" s="15"/>
      <c r="H641" s="24"/>
      <c r="I641" s="28"/>
      <c r="J641" s="28">
        <f t="shared" si="16"/>
        <v>0</v>
      </c>
    </row>
    <row r="642" spans="1:10" s="2" customFormat="1">
      <c r="A642" s="11"/>
      <c r="B642" s="12"/>
      <c r="C642" s="13"/>
      <c r="D642" s="14"/>
      <c r="E642" s="14"/>
      <c r="F642" s="15"/>
      <c r="G642" s="15"/>
      <c r="H642" s="24"/>
      <c r="I642" s="28"/>
      <c r="J642" s="28">
        <f t="shared" si="16"/>
        <v>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10"/>
      <c r="G643" s="10"/>
      <c r="H643" s="23">
        <v>0</v>
      </c>
      <c r="I643" s="28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10"/>
      <c r="G644" s="10"/>
      <c r="H644" s="23"/>
      <c r="I644" s="28"/>
      <c r="J644" s="28"/>
    </row>
    <row r="645" spans="1:10" ht="10.15" customHeight="1">
      <c r="A645" s="45"/>
      <c r="B645" s="10"/>
      <c r="C645" s="9"/>
      <c r="D645" s="10"/>
      <c r="E645" s="10"/>
      <c r="F645" s="10"/>
      <c r="G645" s="10"/>
      <c r="H645" s="23"/>
      <c r="I645" s="28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6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10"/>
      <c r="G647" s="10"/>
      <c r="H647" s="23">
        <v>0</v>
      </c>
      <c r="I647" s="28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28"/>
      <c r="J648" s="28">
        <f t="shared" si="16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6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10"/>
      <c r="G651" s="10"/>
      <c r="H651" s="23">
        <v>0</v>
      </c>
      <c r="I651" s="28"/>
      <c r="J651" s="28">
        <f>SUM(J652:J654)</f>
        <v>0</v>
      </c>
    </row>
    <row r="652" spans="1:10" s="2" customFormat="1">
      <c r="A652" s="11"/>
      <c r="B652" s="12"/>
      <c r="C652" s="13"/>
      <c r="D652" s="14"/>
      <c r="E652" s="14"/>
      <c r="F652" s="15"/>
      <c r="G652" s="15"/>
      <c r="H652" s="24"/>
      <c r="I652" s="28"/>
      <c r="J652" s="28">
        <f t="shared" si="16"/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10"/>
      <c r="G655" s="10"/>
      <c r="H655" s="23">
        <v>0</v>
      </c>
      <c r="I655" s="28"/>
      <c r="J655" s="28">
        <f>SUM(J656:J658)</f>
        <v>0</v>
      </c>
    </row>
    <row r="656" spans="1:10" s="2" customFormat="1">
      <c r="A656" s="11"/>
      <c r="B656" s="12"/>
      <c r="C656" s="13"/>
      <c r="D656" s="14"/>
      <c r="E656" s="14"/>
      <c r="F656" s="15"/>
      <c r="G656" s="15"/>
      <c r="H656" s="24"/>
      <c r="I656" s="28"/>
      <c r="J656" s="28">
        <f t="shared" si="16"/>
        <v>0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6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10"/>
      <c r="G659" s="10"/>
      <c r="H659" s="23">
        <v>0</v>
      </c>
      <c r="I659" s="28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ht="24.95" customHeight="1">
      <c r="A663" s="45" t="s">
        <v>128</v>
      </c>
      <c r="B663" s="10"/>
      <c r="C663" s="9" t="s">
        <v>87</v>
      </c>
      <c r="D663" s="10"/>
      <c r="E663" s="10"/>
      <c r="F663" s="10"/>
      <c r="G663" s="10"/>
      <c r="H663" s="23">
        <v>0</v>
      </c>
      <c r="I663" s="28"/>
      <c r="J663" s="28">
        <f>SUM(J664:J666)</f>
        <v>0</v>
      </c>
    </row>
    <row r="664" spans="1:10">
      <c r="A664" s="11"/>
      <c r="B664" s="16"/>
      <c r="C664" s="17"/>
      <c r="D664" s="17"/>
      <c r="E664" s="17"/>
      <c r="F664" s="16"/>
      <c r="G664" s="16"/>
      <c r="H664" s="23"/>
      <c r="I664" s="28"/>
      <c r="J664" s="28">
        <f t="shared" si="16"/>
        <v>0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6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6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10"/>
      <c r="G667" s="10"/>
      <c r="H667" s="23">
        <v>0</v>
      </c>
      <c r="I667" s="28"/>
      <c r="J667" s="28">
        <f>SUM(J668:J670)</f>
        <v>0</v>
      </c>
    </row>
    <row r="668" spans="1:10" s="2" customFormat="1">
      <c r="A668" s="11"/>
      <c r="B668" s="12"/>
      <c r="C668" s="13"/>
      <c r="D668" s="14"/>
      <c r="E668" s="14"/>
      <c r="F668" s="15"/>
      <c r="G668" s="15"/>
      <c r="H668" s="24"/>
      <c r="I668" s="28"/>
      <c r="J668" s="28">
        <f t="shared" ref="J668:J702" si="17">H668*I668</f>
        <v>0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si="17"/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10"/>
      <c r="G671" s="10"/>
      <c r="H671" s="23">
        <v>0</v>
      </c>
      <c r="I671" s="28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>
        <f t="shared" si="17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7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28"/>
      <c r="J676" s="28">
        <f t="shared" si="17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7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28"/>
      <c r="J680" s="28">
        <f t="shared" si="17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7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28"/>
      <c r="J684" s="28">
        <f t="shared" si="17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>
        <f t="shared" si="17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7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28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7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10"/>
      <c r="G691" s="10"/>
      <c r="H691" s="23">
        <v>0</v>
      </c>
      <c r="I691" s="28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10"/>
      <c r="G692" s="10"/>
      <c r="H692" s="23"/>
      <c r="I692" s="28"/>
      <c r="J692" s="28"/>
    </row>
    <row r="693" spans="1:10" ht="10.9" customHeight="1">
      <c r="A693" s="45"/>
      <c r="B693" s="10"/>
      <c r="C693" s="9"/>
      <c r="D693" s="10"/>
      <c r="E693" s="10"/>
      <c r="F693" s="10"/>
      <c r="G693" s="10"/>
      <c r="H693" s="23"/>
      <c r="I693" s="28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28"/>
      <c r="J694" s="28">
        <f t="shared" si="17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10"/>
      <c r="G695" s="10"/>
      <c r="H695" s="23">
        <v>0</v>
      </c>
      <c r="I695" s="28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28"/>
      <c r="J696" s="28">
        <f t="shared" si="17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28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7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7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7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28"/>
      <c r="J704" s="28">
        <f t="shared" ref="J704:J760" si="18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si="18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8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38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42"/>
      <c r="G708" s="42"/>
      <c r="H708" s="43"/>
      <c r="I708" s="44"/>
      <c r="J708" s="28"/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10"/>
      <c r="G709" s="10"/>
      <c r="H709" s="23">
        <v>0</v>
      </c>
      <c r="I709" s="28"/>
      <c r="J709" s="28">
        <f>SUM(J710:J712)</f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8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8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10"/>
      <c r="G713" s="10"/>
      <c r="H713" s="23">
        <v>0</v>
      </c>
      <c r="I713" s="28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10"/>
      <c r="G717" s="10"/>
      <c r="H717" s="23">
        <v>0</v>
      </c>
      <c r="I717" s="28"/>
      <c r="J717" s="28">
        <f>SUM(J718:J720)</f>
        <v>0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28"/>
      <c r="J718" s="28">
        <f t="shared" si="18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28"/>
      <c r="J722" s="28">
        <f t="shared" si="18"/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8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10"/>
      <c r="G725" s="10"/>
      <c r="H725" s="23">
        <v>0</v>
      </c>
      <c r="I725" s="28"/>
      <c r="J725" s="28">
        <f>SUM(J726:J728)</f>
        <v>0</v>
      </c>
    </row>
    <row r="726" spans="1:10" s="2" customFormat="1">
      <c r="A726" s="11"/>
      <c r="B726" s="12"/>
      <c r="C726" s="13"/>
      <c r="D726" s="14"/>
      <c r="E726" s="14"/>
      <c r="F726" s="15"/>
      <c r="G726" s="15"/>
      <c r="H726" s="24"/>
      <c r="I726" s="28"/>
      <c r="J726" s="28">
        <f t="shared" si="18"/>
        <v>0</v>
      </c>
    </row>
    <row r="727" spans="1:10" s="2" customFormat="1">
      <c r="A727" s="11"/>
      <c r="B727" s="12"/>
      <c r="C727" s="13"/>
      <c r="D727" s="14"/>
      <c r="E727" s="14"/>
      <c r="F727" s="15"/>
      <c r="G727" s="15"/>
      <c r="H727" s="24"/>
      <c r="I727" s="28"/>
      <c r="J727" s="28">
        <f t="shared" si="18"/>
        <v>0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8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10"/>
      <c r="G729" s="10"/>
      <c r="H729" s="23">
        <v>0</v>
      </c>
      <c r="I729" s="28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28"/>
      <c r="J730" s="28">
        <f t="shared" si="18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8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8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10"/>
      <c r="G737" s="10"/>
      <c r="H737" s="23">
        <v>0</v>
      </c>
      <c r="I737" s="28"/>
      <c r="J737" s="28">
        <f>SUM(J738:J740)</f>
        <v>0</v>
      </c>
    </row>
    <row r="738" spans="1:10" s="2" customFormat="1">
      <c r="A738" s="11"/>
      <c r="B738" s="12"/>
      <c r="C738" s="13"/>
      <c r="D738" s="14"/>
      <c r="E738" s="14"/>
      <c r="F738" s="15"/>
      <c r="G738" s="15"/>
      <c r="H738" s="24"/>
      <c r="I738" s="28"/>
      <c r="J738" s="28">
        <f t="shared" si="18"/>
        <v>0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28"/>
      <c r="J739" s="28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8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28"/>
      <c r="J742" s="28">
        <f t="shared" si="18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8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28"/>
      <c r="J746" s="28">
        <f t="shared" si="18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>
        <f t="shared" si="18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28"/>
      <c r="J750" s="28">
        <f t="shared" si="18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>
        <f t="shared" si="18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10"/>
      <c r="G753" s="10"/>
      <c r="H753" s="23">
        <v>0</v>
      </c>
      <c r="I753" s="28"/>
      <c r="J753" s="28">
        <f>SUM(J754:J756)</f>
        <v>0</v>
      </c>
    </row>
    <row r="754" spans="1:10" s="2" customFormat="1">
      <c r="A754" s="11"/>
      <c r="B754" s="12"/>
      <c r="C754" s="13"/>
      <c r="D754" s="14"/>
      <c r="E754" s="14"/>
      <c r="F754" s="15"/>
      <c r="G754" s="15"/>
      <c r="H754" s="24"/>
      <c r="I754" s="28"/>
      <c r="J754" s="28">
        <f t="shared" si="18"/>
        <v>0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28"/>
      <c r="J755" s="28">
        <f t="shared" si="18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8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28"/>
      <c r="J758" s="28">
        <f t="shared" si="18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>
        <f t="shared" si="18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10"/>
      <c r="G761" s="10"/>
      <c r="H761" s="23">
        <v>0</v>
      </c>
      <c r="I761" s="28"/>
      <c r="J761" s="28">
        <f>SUM(J762:J764)</f>
        <v>0</v>
      </c>
    </row>
    <row r="762" spans="1:10" s="2" customFormat="1">
      <c r="A762" s="11"/>
      <c r="B762" s="12"/>
      <c r="C762" s="13"/>
      <c r="D762" s="14"/>
      <c r="E762" s="14"/>
      <c r="F762" s="15"/>
      <c r="G762" s="15"/>
      <c r="H762" s="24"/>
      <c r="I762" s="28"/>
      <c r="J762" s="28">
        <f t="shared" ref="J762:J812" si="19">H762*I762</f>
        <v>0</v>
      </c>
    </row>
    <row r="763" spans="1:10" s="2" customFormat="1">
      <c r="A763" s="11"/>
      <c r="B763" s="12"/>
      <c r="C763" s="13"/>
      <c r="D763" s="14"/>
      <c r="E763" s="14"/>
      <c r="F763" s="15"/>
      <c r="G763" s="15"/>
      <c r="H763" s="24"/>
      <c r="I763" s="28"/>
      <c r="J763" s="28">
        <f t="shared" si="19"/>
        <v>0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si="19"/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10"/>
      <c r="G765" s="10"/>
      <c r="H765" s="23">
        <v>0</v>
      </c>
      <c r="I765" s="28"/>
      <c r="J765" s="28">
        <f>SUM(J766:J768)</f>
        <v>0</v>
      </c>
    </row>
    <row r="766" spans="1:10">
      <c r="A766" s="11"/>
      <c r="B766" s="16"/>
      <c r="C766" s="17"/>
      <c r="D766" s="17"/>
      <c r="E766" s="17"/>
      <c r="F766" s="16"/>
      <c r="G766" s="16"/>
      <c r="H766" s="23"/>
      <c r="I766" s="28"/>
      <c r="J766" s="28">
        <f t="shared" si="19"/>
        <v>0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>
        <f t="shared" si="19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10"/>
      <c r="G769" s="10"/>
      <c r="H769" s="23">
        <v>0</v>
      </c>
      <c r="I769" s="28"/>
      <c r="J769" s="28">
        <f>SUM(J770:J772)</f>
        <v>0</v>
      </c>
    </row>
    <row r="770" spans="1:10" s="2" customFormat="1">
      <c r="A770" s="11"/>
      <c r="B770" s="12"/>
      <c r="C770" s="13"/>
      <c r="D770" s="14"/>
      <c r="E770" s="14"/>
      <c r="F770" s="15"/>
      <c r="G770" s="15"/>
      <c r="H770" s="24"/>
      <c r="I770" s="28"/>
      <c r="J770" s="28">
        <f t="shared" si="19"/>
        <v>0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28"/>
      <c r="J771" s="28">
        <f t="shared" si="19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28"/>
      <c r="J772" s="28">
        <f t="shared" si="19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10"/>
      <c r="G773" s="10"/>
      <c r="H773" s="23">
        <v>0</v>
      </c>
      <c r="I773" s="28"/>
      <c r="J773" s="28">
        <f>SUM(J774:J776)</f>
        <v>0</v>
      </c>
    </row>
    <row r="774" spans="1:10">
      <c r="A774" s="11"/>
      <c r="B774" s="16"/>
      <c r="C774" s="17"/>
      <c r="D774" s="17"/>
      <c r="E774" s="17"/>
      <c r="F774" s="16"/>
      <c r="G774" s="16"/>
      <c r="H774" s="23"/>
      <c r="I774" s="28"/>
      <c r="J774" s="28">
        <f t="shared" si="19"/>
        <v>0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28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>
        <f t="shared" si="19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10"/>
      <c r="G777" s="10"/>
      <c r="H777" s="23">
        <v>0</v>
      </c>
      <c r="I777" s="28"/>
      <c r="J777" s="28">
        <f>SUM(J778:J780)</f>
        <v>0</v>
      </c>
    </row>
    <row r="778" spans="1:10" s="2" customFormat="1">
      <c r="A778" s="11"/>
      <c r="B778" s="12"/>
      <c r="C778" s="13"/>
      <c r="D778" s="14"/>
      <c r="E778" s="14"/>
      <c r="F778" s="15"/>
      <c r="G778" s="15"/>
      <c r="H778" s="24"/>
      <c r="I778" s="28"/>
      <c r="J778" s="28">
        <f t="shared" si="19"/>
        <v>0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28"/>
      <c r="J779" s="28">
        <f t="shared" si="19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19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10"/>
      <c r="G781" s="10"/>
      <c r="H781" s="23">
        <v>0</v>
      </c>
      <c r="I781" s="28"/>
      <c r="J781" s="28">
        <f>SUM(J782:J784)</f>
        <v>0</v>
      </c>
    </row>
    <row r="782" spans="1:10">
      <c r="A782" s="11"/>
      <c r="B782" s="16"/>
      <c r="C782" s="17"/>
      <c r="D782" s="17"/>
      <c r="E782" s="17"/>
      <c r="F782" s="16"/>
      <c r="G782" s="16"/>
      <c r="H782" s="23"/>
      <c r="I782" s="28"/>
      <c r="J782" s="28">
        <f t="shared" si="19"/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>
        <f t="shared" si="19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10"/>
      <c r="G785" s="10"/>
      <c r="H785" s="23">
        <v>0</v>
      </c>
      <c r="I785" s="28"/>
      <c r="J785" s="28">
        <f>SUM(J786:J788)</f>
        <v>0</v>
      </c>
    </row>
    <row r="786" spans="1:10" s="2" customFormat="1">
      <c r="A786" s="11"/>
      <c r="B786" s="12"/>
      <c r="C786" s="13"/>
      <c r="D786" s="14"/>
      <c r="E786" s="14"/>
      <c r="F786" s="15"/>
      <c r="G786" s="15"/>
      <c r="H786" s="24"/>
      <c r="I786" s="28"/>
      <c r="J786" s="28">
        <f t="shared" si="19"/>
        <v>0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19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10"/>
      <c r="G789" s="10"/>
      <c r="H789" s="23">
        <v>0</v>
      </c>
      <c r="I789" s="28"/>
      <c r="J789" s="28">
        <f>SUM(J790:J792)</f>
        <v>0</v>
      </c>
    </row>
    <row r="790" spans="1:10">
      <c r="A790" s="11"/>
      <c r="B790" s="16"/>
      <c r="C790" s="17"/>
      <c r="D790" s="17"/>
      <c r="E790" s="17"/>
      <c r="F790" s="16"/>
      <c r="G790" s="16"/>
      <c r="H790" s="23"/>
      <c r="I790" s="28"/>
      <c r="J790" s="28">
        <f t="shared" si="19"/>
        <v>0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>
        <f t="shared" si="19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10"/>
      <c r="G793" s="10"/>
      <c r="H793" s="23">
        <v>0</v>
      </c>
      <c r="I793" s="28"/>
      <c r="J793" s="28">
        <f>SUM(J794:J796)</f>
        <v>0</v>
      </c>
    </row>
    <row r="794" spans="1:10" s="2" customFormat="1">
      <c r="A794" s="11"/>
      <c r="B794" s="12"/>
      <c r="C794" s="13"/>
      <c r="D794" s="14"/>
      <c r="E794" s="14"/>
      <c r="F794" s="15"/>
      <c r="G794" s="15"/>
      <c r="H794" s="24"/>
      <c r="I794" s="28"/>
      <c r="J794" s="28">
        <f t="shared" si="19"/>
        <v>0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28"/>
      <c r="J795" s="28">
        <f t="shared" si="19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19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10"/>
      <c r="G797" s="10"/>
      <c r="H797" s="23">
        <v>0</v>
      </c>
      <c r="I797" s="28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10"/>
      <c r="G798" s="10"/>
      <c r="H798" s="23"/>
      <c r="I798" s="28"/>
      <c r="J798" s="28"/>
    </row>
    <row r="799" spans="1:10" ht="12" customHeight="1">
      <c r="A799" s="45"/>
      <c r="B799" s="10"/>
      <c r="C799" s="9"/>
      <c r="D799" s="10"/>
      <c r="E799" s="10"/>
      <c r="F799" s="10"/>
      <c r="G799" s="10"/>
      <c r="H799" s="23"/>
      <c r="I799" s="28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10"/>
      <c r="G801" s="10"/>
      <c r="H801" s="23">
        <v>0</v>
      </c>
      <c r="I801" s="28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>
        <f t="shared" si="19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10"/>
      <c r="G805" s="10"/>
      <c r="H805" s="23">
        <v>0</v>
      </c>
      <c r="I805" s="28"/>
      <c r="J805" s="28">
        <f>SUM(J806:J808)</f>
        <v>0</v>
      </c>
    </row>
    <row r="806" spans="1:10" s="2" customFormat="1">
      <c r="A806" s="11"/>
      <c r="B806" s="12"/>
      <c r="C806" s="13"/>
      <c r="D806" s="14"/>
      <c r="E806" s="14"/>
      <c r="F806" s="15"/>
      <c r="G806" s="15"/>
      <c r="H806" s="24"/>
      <c r="I806" s="28"/>
      <c r="J806" s="28">
        <f t="shared" si="19"/>
        <v>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10"/>
      <c r="G809" s="10"/>
      <c r="H809" s="23">
        <v>0</v>
      </c>
      <c r="I809" s="28"/>
      <c r="J809" s="28">
        <f>SUM(J810:J812)</f>
        <v>0</v>
      </c>
    </row>
    <row r="810" spans="1:10" s="2" customFormat="1">
      <c r="A810" s="11"/>
      <c r="B810" s="12"/>
      <c r="C810" s="13"/>
      <c r="D810" s="14"/>
      <c r="E810" s="14"/>
      <c r="F810" s="15"/>
      <c r="G810" s="15"/>
      <c r="H810" s="24"/>
      <c r="I810" s="28"/>
      <c r="J810" s="28">
        <f t="shared" si="19"/>
        <v>0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10"/>
      <c r="G813" s="10"/>
      <c r="H813" s="23">
        <v>0</v>
      </c>
      <c r="I813" s="28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28"/>
      <c r="J814" s="28">
        <f t="shared" ref="J814:J848" si="20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20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0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si="20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si="20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10"/>
      <c r="G821" s="10"/>
      <c r="H821" s="23">
        <v>0</v>
      </c>
      <c r="I821" s="28"/>
      <c r="J821" s="28">
        <f>SUM(J822:J824)</f>
        <v>0</v>
      </c>
    </row>
    <row r="822" spans="1:10" s="2" customFormat="1">
      <c r="A822" s="11"/>
      <c r="B822" s="12"/>
      <c r="C822" s="13"/>
      <c r="D822" s="14"/>
      <c r="E822" s="14"/>
      <c r="F822" s="15"/>
      <c r="G822" s="15"/>
      <c r="H822" s="24"/>
      <c r="I822" s="28"/>
      <c r="J822" s="28">
        <f t="shared" si="20"/>
        <v>0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0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10"/>
      <c r="G825" s="10"/>
      <c r="H825" s="23">
        <v>0</v>
      </c>
      <c r="I825" s="28"/>
      <c r="J825" s="28">
        <f>SUM(J826:J828)</f>
        <v>0</v>
      </c>
    </row>
    <row r="826" spans="1:10" s="2" customFormat="1">
      <c r="A826" s="11"/>
      <c r="B826" s="12"/>
      <c r="C826" s="13"/>
      <c r="D826" s="14"/>
      <c r="E826" s="14"/>
      <c r="F826" s="15"/>
      <c r="G826" s="15"/>
      <c r="H826" s="24"/>
      <c r="I826" s="28"/>
      <c r="J826" s="28">
        <f t="shared" si="20"/>
        <v>0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10"/>
      <c r="G829" s="10"/>
      <c r="H829" s="23">
        <v>0</v>
      </c>
      <c r="I829" s="28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28"/>
      <c r="J830" s="28">
        <f t="shared" si="20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10"/>
      <c r="G833" s="10"/>
      <c r="H833" s="23">
        <v>0</v>
      </c>
      <c r="I833" s="28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0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0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10"/>
      <c r="G841" s="10"/>
      <c r="H841" s="23">
        <v>0</v>
      </c>
      <c r="I841" s="28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28"/>
      <c r="J846" s="28">
        <f t="shared" si="20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>
        <f t="shared" si="20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28"/>
      <c r="J850" s="28">
        <f t="shared" ref="J850:J864" si="21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si="21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1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1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1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38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42"/>
      <c r="G866" s="42"/>
      <c r="H866" s="43"/>
      <c r="I866" s="44"/>
      <c r="J866" s="28"/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 s="2" customFormat="1">
      <c r="A868" s="11"/>
      <c r="B868" s="12"/>
      <c r="C868" s="13"/>
      <c r="D868" s="14"/>
      <c r="E868" s="14"/>
      <c r="F868" s="15"/>
      <c r="G868" s="15"/>
      <c r="H868" s="24"/>
      <c r="I868" s="28"/>
      <c r="J868" s="28">
        <f>H868*I868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 t="shared" ref="J869:J932" si="22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si="22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10"/>
      <c r="G871" s="10"/>
      <c r="H871" s="23">
        <v>0</v>
      </c>
      <c r="I871" s="28"/>
      <c r="J871" s="28">
        <f>SUM(J872:J874)</f>
        <v>0</v>
      </c>
    </row>
    <row r="872" spans="1:10" s="2" customFormat="1">
      <c r="A872" s="11"/>
      <c r="B872" s="12"/>
      <c r="C872" s="13"/>
      <c r="D872" s="14"/>
      <c r="E872" s="14"/>
      <c r="F872" s="15"/>
      <c r="G872" s="15"/>
      <c r="H872" s="24"/>
      <c r="I872" s="28"/>
      <c r="J872" s="28">
        <f t="shared" si="22"/>
        <v>0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28"/>
      <c r="J874" s="28">
        <f t="shared" si="22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10"/>
      <c r="G875" s="10"/>
      <c r="H875" s="23">
        <v>0</v>
      </c>
      <c r="I875" s="28"/>
      <c r="J875" s="28">
        <f>SUM(J876:J878)</f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2"/>
        <v>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28"/>
      <c r="J880" s="28">
        <f t="shared" si="22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2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10"/>
      <c r="G883" s="10"/>
      <c r="H883" s="23">
        <v>0</v>
      </c>
      <c r="I883" s="28"/>
      <c r="J883" s="28">
        <f>SUM(J884:J886)</f>
        <v>0</v>
      </c>
    </row>
    <row r="884" spans="1:10" s="2" customFormat="1">
      <c r="A884" s="11"/>
      <c r="B884" s="12"/>
      <c r="C884" s="13"/>
      <c r="D884" s="14"/>
      <c r="E884" s="14"/>
      <c r="F884" s="15"/>
      <c r="G884" s="15"/>
      <c r="H884" s="24"/>
      <c r="I884" s="28"/>
      <c r="J884" s="28">
        <f t="shared" si="22"/>
        <v>0</v>
      </c>
    </row>
    <row r="885" spans="1:10" s="2" customFormat="1">
      <c r="A885" s="11"/>
      <c r="B885" s="12"/>
      <c r="C885" s="13"/>
      <c r="D885" s="14"/>
      <c r="E885" s="14"/>
      <c r="F885" s="15"/>
      <c r="G885" s="15"/>
      <c r="H885" s="24"/>
      <c r="I885" s="28"/>
      <c r="J885" s="28">
        <f t="shared" si="22"/>
        <v>0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2"/>
        <v>0</v>
      </c>
    </row>
    <row r="887" spans="1:10" ht="24.95" customHeight="1">
      <c r="A887" s="45" t="s">
        <v>41</v>
      </c>
      <c r="B887" s="10"/>
      <c r="C887" s="9" t="s">
        <v>339</v>
      </c>
      <c r="D887" s="10"/>
      <c r="E887" s="10"/>
      <c r="F887" s="10"/>
      <c r="G887" s="10"/>
      <c r="H887" s="23">
        <v>0</v>
      </c>
      <c r="I887" s="28"/>
      <c r="J887" s="28">
        <f>SUM(J888:J890)</f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28"/>
      <c r="J888" s="28">
        <f t="shared" si="22"/>
        <v>0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2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2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 ht="24.95" customHeight="1">
      <c r="A895" s="45" t="s">
        <v>49</v>
      </c>
      <c r="B895" s="10"/>
      <c r="C895" s="9" t="s">
        <v>343</v>
      </c>
      <c r="D895" s="10"/>
      <c r="E895" s="10"/>
      <c r="F895" s="10"/>
      <c r="G895" s="10"/>
      <c r="H895" s="23">
        <v>0</v>
      </c>
      <c r="I895" s="28"/>
      <c r="J895" s="28">
        <f>SUM(J896:J898)</f>
        <v>0</v>
      </c>
    </row>
    <row r="896" spans="1:10" s="2" customFormat="1">
      <c r="A896" s="11"/>
      <c r="B896" s="12"/>
      <c r="C896" s="13"/>
      <c r="D896" s="14"/>
      <c r="E896" s="14"/>
      <c r="F896" s="15"/>
      <c r="G896" s="15"/>
      <c r="H896" s="24"/>
      <c r="I896" s="28"/>
      <c r="J896" s="28">
        <f t="shared" si="22"/>
        <v>0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2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2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2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2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28"/>
      <c r="J906" s="28">
        <f t="shared" si="22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2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2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10"/>
      <c r="G911" s="10"/>
      <c r="H911" s="23">
        <v>0</v>
      </c>
      <c r="I911" s="28"/>
      <c r="J911" s="28">
        <f>SUM(J912:J914)</f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2"/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2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28"/>
      <c r="J916" s="28">
        <f t="shared" si="22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>
        <f t="shared" si="22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10"/>
      <c r="G919" s="10"/>
      <c r="H919" s="23">
        <v>0</v>
      </c>
      <c r="I919" s="28"/>
      <c r="J919" s="28">
        <f>SUM(J920:J922)</f>
        <v>0</v>
      </c>
    </row>
    <row r="920" spans="1:10" s="2" customFormat="1">
      <c r="A920" s="11"/>
      <c r="B920" s="12"/>
      <c r="C920" s="13"/>
      <c r="D920" s="14"/>
      <c r="E920" s="14"/>
      <c r="F920" s="15"/>
      <c r="G920" s="15"/>
      <c r="H920" s="24"/>
      <c r="I920" s="28"/>
      <c r="J920" s="28">
        <f t="shared" si="22"/>
        <v>0</v>
      </c>
    </row>
    <row r="921" spans="1:10" s="2" customFormat="1">
      <c r="A921" s="11"/>
      <c r="B921" s="12"/>
      <c r="C921" s="13"/>
      <c r="D921" s="14"/>
      <c r="E921" s="14"/>
      <c r="F921" s="15"/>
      <c r="G921" s="15"/>
      <c r="H921" s="24"/>
      <c r="I921" s="28"/>
      <c r="J921" s="28">
        <f t="shared" si="22"/>
        <v>0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2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10"/>
      <c r="G923" s="10"/>
      <c r="H923" s="23">
        <v>0</v>
      </c>
      <c r="I923" s="28"/>
      <c r="J923" s="28">
        <f>SUM(J924:J926)</f>
        <v>0</v>
      </c>
    </row>
    <row r="924" spans="1:10">
      <c r="A924" s="11"/>
      <c r="B924" s="16"/>
      <c r="C924" s="17"/>
      <c r="D924" s="17"/>
      <c r="E924" s="17"/>
      <c r="F924" s="16"/>
      <c r="G924" s="16"/>
      <c r="H924" s="23"/>
      <c r="I924" s="28"/>
      <c r="J924" s="28">
        <f t="shared" si="22"/>
        <v>0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>
        <f t="shared" si="22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10"/>
      <c r="G927" s="10"/>
      <c r="H927" s="23">
        <v>0</v>
      </c>
      <c r="I927" s="28"/>
      <c r="J927" s="28">
        <f>SUM(J928:J930)</f>
        <v>0</v>
      </c>
    </row>
    <row r="928" spans="1:10" s="2" customFormat="1">
      <c r="A928" s="11"/>
      <c r="B928" s="12"/>
      <c r="C928" s="13"/>
      <c r="D928" s="14"/>
      <c r="E928" s="14"/>
      <c r="F928" s="15"/>
      <c r="G928" s="15"/>
      <c r="H928" s="24"/>
      <c r="I928" s="28"/>
      <c r="J928" s="28">
        <f t="shared" si="22"/>
        <v>0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28"/>
      <c r="J929" s="28">
        <f t="shared" si="22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28"/>
      <c r="J930" s="28">
        <f t="shared" si="22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10"/>
      <c r="G931" s="10"/>
      <c r="H931" s="23">
        <v>0</v>
      </c>
      <c r="I931" s="28"/>
      <c r="J931" s="28">
        <f>SUM(J932:J934)</f>
        <v>0</v>
      </c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28"/>
      <c r="J932" s="28">
        <f t="shared" si="22"/>
        <v>0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28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28"/>
      <c r="J934" s="28">
        <f t="shared" ref="J934:J950" si="23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10"/>
      <c r="G935" s="10"/>
      <c r="H935" s="23">
        <v>0</v>
      </c>
      <c r="I935" s="28"/>
      <c r="J935" s="28">
        <f>SUM(J936:J938)</f>
        <v>0</v>
      </c>
    </row>
    <row r="936" spans="1:10" s="2" customFormat="1">
      <c r="A936" s="11"/>
      <c r="B936" s="12"/>
      <c r="C936" s="13"/>
      <c r="D936" s="14"/>
      <c r="E936" s="14"/>
      <c r="F936" s="15"/>
      <c r="G936" s="15"/>
      <c r="H936" s="24"/>
      <c r="I936" s="28"/>
      <c r="J936" s="28">
        <f t="shared" si="23"/>
        <v>0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10"/>
      <c r="G939" s="10"/>
      <c r="H939" s="23">
        <v>0</v>
      </c>
      <c r="I939" s="28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10"/>
      <c r="G943" s="10"/>
      <c r="H943" s="23">
        <v>0</v>
      </c>
      <c r="I943" s="28"/>
      <c r="J943" s="28">
        <f>SUM(J944:J946)</f>
        <v>0</v>
      </c>
    </row>
    <row r="944" spans="1:10">
      <c r="A944" s="11"/>
      <c r="B944" s="16"/>
      <c r="C944" s="17"/>
      <c r="D944" s="17"/>
      <c r="E944" s="17"/>
      <c r="F944" s="16"/>
      <c r="G944" s="16"/>
      <c r="H944" s="23"/>
      <c r="I944" s="28"/>
      <c r="J944" s="28">
        <f t="shared" si="23"/>
        <v>0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10"/>
      <c r="G947" s="10"/>
      <c r="H947" s="23">
        <v>0</v>
      </c>
      <c r="I947" s="28"/>
      <c r="J947" s="28">
        <f>SUM(J948:J950)</f>
        <v>0</v>
      </c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3"/>
        <v>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10"/>
      <c r="G951" s="10"/>
      <c r="H951" s="23">
        <v>0</v>
      </c>
      <c r="I951" s="28"/>
      <c r="J951" s="28">
        <f>SUM(J952:J954)</f>
        <v>0</v>
      </c>
    </row>
    <row r="952" spans="1:10" s="2" customFormat="1">
      <c r="A952" s="11"/>
      <c r="B952" s="12"/>
      <c r="C952" s="13"/>
      <c r="D952" s="14"/>
      <c r="E952" s="14"/>
      <c r="F952" s="15"/>
      <c r="G952" s="15"/>
      <c r="H952" s="24"/>
      <c r="I952" s="28"/>
      <c r="J952" s="28">
        <f t="shared" ref="J952:J994" si="24">H952*I952</f>
        <v>0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si="24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10"/>
      <c r="G955" s="10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10"/>
      <c r="G956" s="10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10"/>
      <c r="G957" s="10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10"/>
      <c r="G959" s="10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10"/>
      <c r="G963" s="10"/>
      <c r="H963" s="23">
        <v>0</v>
      </c>
      <c r="I963" s="28"/>
      <c r="J963" s="28">
        <f>SUM(J964:J966)</f>
        <v>0</v>
      </c>
    </row>
    <row r="964" spans="1:10" s="2" customFormat="1">
      <c r="A964" s="11"/>
      <c r="B964" s="12"/>
      <c r="C964" s="13"/>
      <c r="D964" s="14"/>
      <c r="E964" s="14"/>
      <c r="F964" s="15"/>
      <c r="G964" s="15"/>
      <c r="H964" s="24"/>
      <c r="I964" s="28"/>
      <c r="J964" s="28">
        <f t="shared" si="24"/>
        <v>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10"/>
      <c r="G967" s="10"/>
      <c r="H967" s="23">
        <v>0</v>
      </c>
      <c r="I967" s="28"/>
      <c r="J967" s="28">
        <f>SUM(J968:J970)</f>
        <v>0</v>
      </c>
    </row>
    <row r="968" spans="1:10" s="2" customFormat="1">
      <c r="A968" s="11"/>
      <c r="B968" s="12"/>
      <c r="C968" s="13"/>
      <c r="D968" s="14"/>
      <c r="E968" s="14"/>
      <c r="F968" s="15"/>
      <c r="G968" s="15"/>
      <c r="H968" s="24"/>
      <c r="I968" s="28"/>
      <c r="J968" s="28">
        <f t="shared" si="24"/>
        <v>0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10"/>
      <c r="G971" s="10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10"/>
      <c r="G979" s="10"/>
      <c r="H979" s="23">
        <v>0</v>
      </c>
      <c r="I979" s="28"/>
      <c r="J979" s="28">
        <f>SUM(J980:J982)</f>
        <v>0</v>
      </c>
    </row>
    <row r="980" spans="1:10">
      <c r="A980" s="11"/>
      <c r="B980" s="16"/>
      <c r="C980" s="17"/>
      <c r="D980" s="17"/>
      <c r="E980" s="17"/>
      <c r="F980" s="16"/>
      <c r="G980" s="16"/>
      <c r="H980" s="23"/>
      <c r="I980" s="28"/>
      <c r="J980" s="28">
        <f t="shared" si="24"/>
        <v>0</v>
      </c>
    </row>
    <row r="981" spans="1:10">
      <c r="A981" s="11"/>
      <c r="B981" s="16"/>
      <c r="C981" s="17"/>
      <c r="D981" s="17"/>
      <c r="E981" s="17"/>
      <c r="F981" s="16"/>
      <c r="G981" s="16"/>
      <c r="H981" s="23"/>
      <c r="I981" s="28"/>
      <c r="J981" s="28">
        <f t="shared" si="24"/>
        <v>0</v>
      </c>
    </row>
    <row r="982" spans="1:10" s="2" customFormat="1">
      <c r="A982" s="11"/>
      <c r="B982" s="12"/>
      <c r="C982" s="13"/>
      <c r="D982" s="14"/>
      <c r="E982" s="14"/>
      <c r="F982" s="15"/>
      <c r="G982" s="15"/>
      <c r="H982" s="24"/>
      <c r="I982" s="28"/>
      <c r="J982" s="28">
        <f t="shared" si="24"/>
        <v>0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10"/>
      <c r="G983" s="10"/>
      <c r="H983" s="23">
        <v>0</v>
      </c>
      <c r="I983" s="28"/>
      <c r="J983" s="28">
        <f>SUM(J984:J986)</f>
        <v>0</v>
      </c>
    </row>
    <row r="984" spans="1:10" s="2" customFormat="1">
      <c r="A984" s="11"/>
      <c r="B984" s="12"/>
      <c r="C984" s="13"/>
      <c r="D984" s="14"/>
      <c r="E984" s="14"/>
      <c r="F984" s="15"/>
      <c r="G984" s="15"/>
      <c r="H984" s="24"/>
      <c r="I984" s="28"/>
      <c r="J984" s="28">
        <f t="shared" si="24"/>
        <v>0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13"/>
      <c r="D986" s="14"/>
      <c r="E986" s="14"/>
      <c r="F986" s="15"/>
      <c r="G986" s="15"/>
      <c r="H986" s="24"/>
      <c r="I986" s="28"/>
      <c r="J986" s="28">
        <f t="shared" si="24"/>
        <v>0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10"/>
      <c r="G987" s="10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10"/>
      <c r="G1015" s="10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8"/>
      <c r="G1020" s="8"/>
      <c r="H1020" s="23"/>
      <c r="I1020" s="31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8"/>
      <c r="G1021" s="8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8"/>
      <c r="G1022" s="8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C4EEA-6845-46A3-A190-6CA47C4568C4}">
  <sheetPr>
    <pageSetUpPr fitToPage="1"/>
  </sheetPr>
  <dimension ref="A1:J1022"/>
  <sheetViews>
    <sheetView showGridLines="0" topLeftCell="A109" zoomScale="115" zoomScaleNormal="115" zoomScaleSheetLayoutView="100" workbookViewId="0">
      <selection activeCell="L445" sqref="L445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0" ht="30" customHeight="1">
      <c r="A1" s="3" t="s">
        <v>0</v>
      </c>
      <c r="B1" s="5"/>
      <c r="C1" s="5"/>
      <c r="D1" s="5"/>
      <c r="E1" s="5"/>
      <c r="F1" s="5"/>
      <c r="G1" s="5"/>
    </row>
    <row r="2" spans="1:10" ht="30" customHeight="1">
      <c r="A2" s="3"/>
      <c r="B2" s="5"/>
      <c r="C2" s="5" t="s">
        <v>1036</v>
      </c>
      <c r="D2" s="5"/>
      <c r="E2" s="5"/>
      <c r="F2" s="5"/>
      <c r="G2" s="5"/>
    </row>
    <row r="3" spans="1:10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0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3103</v>
      </c>
    </row>
    <row r="5" spans="1:10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399</v>
      </c>
    </row>
    <row r="6" spans="1:10" s="2" customFormat="1" ht="22.5">
      <c r="A6" s="11"/>
      <c r="B6" s="12"/>
      <c r="C6" s="46" t="s">
        <v>1037</v>
      </c>
      <c r="D6" s="58" t="s">
        <v>831</v>
      </c>
      <c r="E6" s="46" t="s">
        <v>17</v>
      </c>
      <c r="F6" s="15" t="s">
        <v>1038</v>
      </c>
      <c r="G6" s="46" t="s">
        <v>371</v>
      </c>
      <c r="H6" s="24">
        <v>42</v>
      </c>
      <c r="I6" s="52">
        <v>9.5</v>
      </c>
      <c r="J6" s="28">
        <f>H6*I6</f>
        <v>399</v>
      </c>
    </row>
    <row r="7" spans="1:10" s="2" customFormat="1">
      <c r="A7" s="11"/>
      <c r="B7" s="12"/>
      <c r="C7" s="13"/>
      <c r="D7" s="14"/>
      <c r="E7" s="14"/>
      <c r="F7" s="15"/>
      <c r="G7" s="15"/>
      <c r="H7" s="24"/>
      <c r="I7" s="28"/>
      <c r="J7" s="28">
        <f t="shared" ref="J7:J8" si="0">H7*I7</f>
        <v>0</v>
      </c>
    </row>
    <row r="8" spans="1:10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0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0</v>
      </c>
    </row>
    <row r="10" spans="1:10">
      <c r="A10" s="11"/>
      <c r="B10" s="16"/>
      <c r="C10" s="17"/>
      <c r="D10" s="17"/>
      <c r="E10" s="17"/>
      <c r="F10" s="16"/>
      <c r="G10" s="16"/>
      <c r="H10" s="23"/>
      <c r="I10" s="28"/>
      <c r="J10" s="28">
        <f>H10*I10</f>
        <v>0</v>
      </c>
    </row>
    <row r="11" spans="1:10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0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0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546</v>
      </c>
    </row>
    <row r="14" spans="1:10" s="2" customFormat="1">
      <c r="A14" s="11"/>
      <c r="B14" s="12"/>
      <c r="C14" s="46" t="s">
        <v>1039</v>
      </c>
      <c r="D14" s="59" t="s">
        <v>375</v>
      </c>
      <c r="E14" s="47" t="s">
        <v>17</v>
      </c>
      <c r="F14" s="47" t="s">
        <v>1038</v>
      </c>
      <c r="G14" s="47" t="s">
        <v>19</v>
      </c>
      <c r="H14" s="48">
        <v>42</v>
      </c>
      <c r="I14" s="48">
        <v>13</v>
      </c>
      <c r="J14" s="28">
        <f>H14*I14</f>
        <v>546</v>
      </c>
    </row>
    <row r="15" spans="1:10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0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35</v>
      </c>
      <c r="D17" s="10"/>
      <c r="E17" s="10"/>
      <c r="F17" s="10"/>
      <c r="G17" s="10"/>
      <c r="H17" s="23">
        <v>0</v>
      </c>
      <c r="I17" s="28"/>
      <c r="J17" s="39">
        <f>SUM(J18:J20)</f>
        <v>0</v>
      </c>
    </row>
    <row r="18" spans="1:10">
      <c r="A18" s="11"/>
      <c r="B18" s="16"/>
      <c r="C18" s="17"/>
      <c r="D18" s="17"/>
      <c r="E18" s="17"/>
      <c r="F18" s="16"/>
      <c r="G18" s="16"/>
      <c r="H18" s="23"/>
      <c r="I18" s="28"/>
      <c r="J18" s="28">
        <f t="shared" si="2"/>
        <v>0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399</v>
      </c>
    </row>
    <row r="30" spans="1:10" s="2" customFormat="1" ht="22.5">
      <c r="A30" s="11"/>
      <c r="B30" s="12"/>
      <c r="C30" s="46" t="s">
        <v>1040</v>
      </c>
      <c r="D30" s="47" t="s">
        <v>413</v>
      </c>
      <c r="E30" s="47" t="s">
        <v>17</v>
      </c>
      <c r="F30" s="47" t="s">
        <v>1038</v>
      </c>
      <c r="G30" s="47" t="s">
        <v>1041</v>
      </c>
      <c r="H30" s="48">
        <v>42</v>
      </c>
      <c r="I30" s="48">
        <v>9.5</v>
      </c>
      <c r="J30" s="28">
        <f t="shared" si="2"/>
        <v>399</v>
      </c>
    </row>
    <row r="31" spans="1:10" s="2" customFormat="1">
      <c r="A31" s="11"/>
      <c r="B31" s="12"/>
      <c r="C31" s="13"/>
      <c r="D31" s="14"/>
      <c r="E31" s="14"/>
      <c r="F31" s="15"/>
      <c r="G31" s="15"/>
      <c r="H31" s="24"/>
      <c r="I31" s="28"/>
      <c r="J31" s="28">
        <f t="shared" si="2"/>
        <v>0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0</v>
      </c>
    </row>
    <row r="34" spans="1:10">
      <c r="A34" s="11"/>
      <c r="B34" s="16"/>
      <c r="C34" s="17"/>
      <c r="D34" s="17"/>
      <c r="E34" s="17"/>
      <c r="F34" s="16"/>
      <c r="G34" s="16"/>
      <c r="H34" s="23"/>
      <c r="I34" s="28"/>
      <c r="J34" s="28">
        <f t="shared" si="2"/>
        <v>0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399</v>
      </c>
    </row>
    <row r="38" spans="1:10" s="2" customFormat="1" ht="33.75">
      <c r="A38" s="11"/>
      <c r="B38" s="12"/>
      <c r="C38" s="46" t="s">
        <v>1042</v>
      </c>
      <c r="D38" s="47" t="s">
        <v>383</v>
      </c>
      <c r="E38" s="47" t="s">
        <v>17</v>
      </c>
      <c r="F38" s="47" t="s">
        <v>1038</v>
      </c>
      <c r="G38" s="47" t="s">
        <v>1041</v>
      </c>
      <c r="H38" s="48">
        <v>42</v>
      </c>
      <c r="I38" s="48">
        <v>9.5</v>
      </c>
      <c r="J38" s="28">
        <f t="shared" si="2"/>
        <v>399</v>
      </c>
    </row>
    <row r="39" spans="1:10" s="2" customFormat="1">
      <c r="A39" s="11"/>
      <c r="B39" s="12"/>
      <c r="C39" s="13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0</v>
      </c>
    </row>
    <row r="42" spans="1:10">
      <c r="A42" s="11"/>
      <c r="B42" s="16"/>
      <c r="C42" s="17"/>
      <c r="D42" s="17"/>
      <c r="E42" s="17"/>
      <c r="F42" s="16"/>
      <c r="G42" s="16"/>
      <c r="H42" s="23"/>
      <c r="I42" s="28"/>
      <c r="J42" s="28">
        <f t="shared" si="2"/>
        <v>0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525</v>
      </c>
    </row>
    <row r="50" spans="1:10" s="2" customFormat="1">
      <c r="A50" s="11"/>
      <c r="B50" s="12"/>
      <c r="C50" s="46" t="s">
        <v>843</v>
      </c>
      <c r="D50" s="47" t="s">
        <v>124</v>
      </c>
      <c r="E50" s="47" t="s">
        <v>63</v>
      </c>
      <c r="F50" s="47" t="s">
        <v>1038</v>
      </c>
      <c r="G50" s="47" t="s">
        <v>1041</v>
      </c>
      <c r="H50" s="48">
        <v>42</v>
      </c>
      <c r="I50" s="48">
        <v>12.5</v>
      </c>
      <c r="J50" s="28">
        <f t="shared" si="2"/>
        <v>525</v>
      </c>
    </row>
    <row r="51" spans="1:10" s="2" customFormat="1">
      <c r="A51" s="11"/>
      <c r="B51" s="12"/>
      <c r="C51" s="13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352</v>
      </c>
    </row>
    <row r="54" spans="1:10" s="2" customFormat="1" ht="14.25">
      <c r="A54" s="11"/>
      <c r="B54" s="12"/>
      <c r="C54" s="46" t="s">
        <v>545</v>
      </c>
      <c r="D54" s="62" t="s">
        <v>1043</v>
      </c>
      <c r="E54" s="47" t="s">
        <v>17</v>
      </c>
      <c r="F54" s="47" t="s">
        <v>1038</v>
      </c>
      <c r="G54" s="47" t="s">
        <v>546</v>
      </c>
      <c r="H54" s="48">
        <v>40</v>
      </c>
      <c r="I54" s="48">
        <v>8.8000000000000007</v>
      </c>
      <c r="J54" s="28">
        <f t="shared" si="2"/>
        <v>352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896</v>
      </c>
      <c r="D57" s="10"/>
      <c r="E57" s="10"/>
      <c r="F57" s="10"/>
      <c r="G57" s="10"/>
      <c r="H57" s="23">
        <v>0</v>
      </c>
      <c r="I57" s="28"/>
      <c r="J57" s="39">
        <f>SUM(J58:J60)</f>
        <v>483</v>
      </c>
    </row>
    <row r="58" spans="1:10" ht="12.75">
      <c r="A58" s="11"/>
      <c r="B58" s="16"/>
      <c r="C58" s="46" t="s">
        <v>1044</v>
      </c>
      <c r="D58" t="s">
        <v>1045</v>
      </c>
      <c r="E58" s="47" t="s">
        <v>17</v>
      </c>
      <c r="F58" s="47" t="s">
        <v>1038</v>
      </c>
      <c r="G58" s="47" t="s">
        <v>19</v>
      </c>
      <c r="H58" s="48">
        <v>42</v>
      </c>
      <c r="I58" s="61">
        <v>11.5</v>
      </c>
      <c r="J58" s="28">
        <f t="shared" si="2"/>
        <v>483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/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408.5</v>
      </c>
    </row>
    <row r="96" spans="1:10" s="2" customFormat="1" ht="33.75">
      <c r="A96" s="11"/>
      <c r="B96" s="12"/>
      <c r="C96" s="46" t="s">
        <v>1046</v>
      </c>
      <c r="D96" s="58" t="s">
        <v>848</v>
      </c>
      <c r="E96" s="46" t="s">
        <v>17</v>
      </c>
      <c r="F96" s="47" t="s">
        <v>971</v>
      </c>
      <c r="G96" s="47" t="s">
        <v>1041</v>
      </c>
      <c r="H96" s="48">
        <v>43</v>
      </c>
      <c r="I96" s="48">
        <v>9.5</v>
      </c>
      <c r="J96" s="28">
        <f t="shared" si="3"/>
        <v>408.5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0</v>
      </c>
    </row>
    <row r="100" spans="1:10" s="2" customFormat="1">
      <c r="A100" s="11"/>
      <c r="B100" s="12"/>
      <c r="C100" s="13"/>
      <c r="D100" s="14"/>
      <c r="E100" s="14"/>
      <c r="F100" s="15"/>
      <c r="G100" s="15"/>
      <c r="H100" s="24"/>
      <c r="I100" s="28"/>
      <c r="J100" s="28">
        <f t="shared" si="3"/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0</v>
      </c>
    </row>
    <row r="108" spans="1:10">
      <c r="A108" s="11"/>
      <c r="B108" s="16"/>
      <c r="C108" s="17"/>
      <c r="D108" s="17"/>
      <c r="E108" s="17"/>
      <c r="F108" s="16"/>
      <c r="G108" s="16"/>
      <c r="H108" s="23"/>
      <c r="I108" s="28"/>
      <c r="J108" s="28">
        <f t="shared" si="3"/>
        <v>0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559</v>
      </c>
    </row>
    <row r="112" spans="1:10" s="2" customFormat="1">
      <c r="A112" s="11"/>
      <c r="B112" s="12"/>
      <c r="C112" s="46" t="s">
        <v>1047</v>
      </c>
      <c r="D112" s="47" t="s">
        <v>397</v>
      </c>
      <c r="E112" s="47" t="s">
        <v>17</v>
      </c>
      <c r="F112" s="47" t="s">
        <v>971</v>
      </c>
      <c r="G112" s="47" t="s">
        <v>19</v>
      </c>
      <c r="H112" s="48">
        <v>43</v>
      </c>
      <c r="I112" s="48">
        <v>13</v>
      </c>
      <c r="J112" s="28">
        <f t="shared" si="3"/>
        <v>559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35</v>
      </c>
      <c r="D115" s="10"/>
      <c r="E115" s="10"/>
      <c r="F115" s="10"/>
      <c r="G115" s="10"/>
      <c r="H115" s="23">
        <v>0</v>
      </c>
      <c r="I115" s="28"/>
      <c r="J115" s="39">
        <f>SUM(J116:J118)</f>
        <v>0</v>
      </c>
    </row>
    <row r="116" spans="1:10">
      <c r="A116" s="11"/>
      <c r="B116" s="16"/>
      <c r="C116" s="17"/>
      <c r="D116" s="17"/>
      <c r="E116" s="17"/>
      <c r="F116" s="16"/>
      <c r="G116" s="16"/>
      <c r="H116" s="23"/>
      <c r="I116" s="28"/>
      <c r="J116" s="28">
        <f t="shared" si="3"/>
        <v>0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418</v>
      </c>
    </row>
    <row r="132" spans="1:10" s="2" customFormat="1" ht="22.5">
      <c r="A132" s="11"/>
      <c r="B132" s="12"/>
      <c r="C132" s="46" t="s">
        <v>1048</v>
      </c>
      <c r="D132" s="58" t="s">
        <v>413</v>
      </c>
      <c r="E132" s="46" t="s">
        <v>17</v>
      </c>
      <c r="F132" s="47" t="s">
        <v>971</v>
      </c>
      <c r="G132" s="47" t="s">
        <v>1041</v>
      </c>
      <c r="H132" s="48">
        <v>44</v>
      </c>
      <c r="I132" s="48">
        <v>9.5</v>
      </c>
      <c r="J132" s="28">
        <f t="shared" si="4"/>
        <v>418</v>
      </c>
    </row>
    <row r="133" spans="1:10" s="2" customFormat="1">
      <c r="A133" s="11"/>
      <c r="B133" s="12"/>
      <c r="C133" s="13"/>
      <c r="D133" s="14"/>
      <c r="E133" s="14"/>
      <c r="F133" s="15"/>
      <c r="G133" s="15"/>
      <c r="H133" s="24"/>
      <c r="I133" s="28"/>
      <c r="J133" s="28">
        <f t="shared" si="4"/>
        <v>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0</v>
      </c>
    </row>
    <row r="136" spans="1:10">
      <c r="A136" s="11"/>
      <c r="B136" s="16"/>
      <c r="C136" s="17"/>
      <c r="D136" s="17"/>
      <c r="E136" s="17"/>
      <c r="F136" s="16"/>
      <c r="G136" s="16"/>
      <c r="H136" s="23"/>
      <c r="I136" s="28"/>
      <c r="J136" s="28">
        <f t="shared" si="4"/>
        <v>0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408.5</v>
      </c>
    </row>
    <row r="140" spans="1:10" s="2" customFormat="1" ht="33.75">
      <c r="A140" s="11"/>
      <c r="B140" s="12"/>
      <c r="C140" s="46" t="s">
        <v>1049</v>
      </c>
      <c r="D140" s="58" t="s">
        <v>854</v>
      </c>
      <c r="E140" s="46" t="s">
        <v>17</v>
      </c>
      <c r="F140" s="47" t="s">
        <v>971</v>
      </c>
      <c r="G140" s="47" t="s">
        <v>1041</v>
      </c>
      <c r="H140" s="48">
        <v>43</v>
      </c>
      <c r="I140" s="48">
        <v>9.5</v>
      </c>
      <c r="J140" s="28">
        <f t="shared" si="4"/>
        <v>408.5</v>
      </c>
    </row>
    <row r="141" spans="1:10" s="2" customFormat="1">
      <c r="A141" s="11"/>
      <c r="B141" s="12"/>
      <c r="C141" s="13"/>
      <c r="D141" s="14"/>
      <c r="E141" s="14"/>
      <c r="F141" s="15"/>
      <c r="G141" s="15"/>
      <c r="H141" s="24"/>
      <c r="I141" s="28"/>
      <c r="J141" s="28">
        <f t="shared" si="4"/>
        <v>0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0</v>
      </c>
    </row>
    <row r="144" spans="1:10">
      <c r="A144" s="11"/>
      <c r="B144" s="16"/>
      <c r="C144" s="17"/>
      <c r="D144" s="17"/>
      <c r="E144" s="17"/>
      <c r="F144" s="16"/>
      <c r="G144" s="16"/>
      <c r="H144" s="23"/>
      <c r="I144" s="28"/>
      <c r="J144" s="28">
        <f t="shared" si="4"/>
        <v>0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550</v>
      </c>
    </row>
    <row r="152" spans="1:10" s="2" customFormat="1">
      <c r="A152" s="11"/>
      <c r="B152" s="12"/>
      <c r="C152" s="46" t="s">
        <v>843</v>
      </c>
      <c r="D152" s="47" t="s">
        <v>124</v>
      </c>
      <c r="E152" s="47" t="s">
        <v>124</v>
      </c>
      <c r="F152" s="47" t="s">
        <v>971</v>
      </c>
      <c r="G152" s="47" t="s">
        <v>1041</v>
      </c>
      <c r="H152" s="48">
        <v>44</v>
      </c>
      <c r="I152" s="48">
        <v>12.5</v>
      </c>
      <c r="J152" s="28">
        <f t="shared" ref="J152:J194" si="5">H152*I152</f>
        <v>550</v>
      </c>
    </row>
    <row r="153" spans="1:10" s="2" customFormat="1">
      <c r="A153" s="11"/>
      <c r="B153" s="12"/>
      <c r="C153" s="13"/>
      <c r="D153" s="14"/>
      <c r="E153" s="14"/>
      <c r="F153" s="15"/>
      <c r="G153" s="15"/>
      <c r="H153" s="24"/>
      <c r="I153" s="28"/>
      <c r="J153" s="28">
        <f t="shared" si="5"/>
        <v>0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343.20000000000005</v>
      </c>
    </row>
    <row r="156" spans="1:10" s="2" customFormat="1">
      <c r="A156" s="11"/>
      <c r="B156" s="12"/>
      <c r="C156" s="46" t="s">
        <v>568</v>
      </c>
      <c r="D156" s="47" t="s">
        <v>1050</v>
      </c>
      <c r="E156" s="47" t="s">
        <v>17</v>
      </c>
      <c r="F156" s="47" t="s">
        <v>971</v>
      </c>
      <c r="G156" s="47" t="s">
        <v>546</v>
      </c>
      <c r="H156" s="48">
        <v>39</v>
      </c>
      <c r="I156" s="48">
        <v>8.8000000000000007</v>
      </c>
      <c r="J156" s="28">
        <f t="shared" si="5"/>
        <v>343.20000000000005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896</v>
      </c>
      <c r="D159" s="10"/>
      <c r="E159" s="10"/>
      <c r="F159" s="10"/>
      <c r="G159" s="10"/>
      <c r="H159" s="23">
        <v>0</v>
      </c>
      <c r="I159" s="28"/>
      <c r="J159" s="39">
        <f>SUM(J160:J162)</f>
        <v>494.5</v>
      </c>
    </row>
    <row r="160" spans="1:10" ht="12">
      <c r="A160" s="11"/>
      <c r="B160" s="16"/>
      <c r="C160" s="63" t="s">
        <v>1051</v>
      </c>
      <c r="D160" s="47" t="s">
        <v>1052</v>
      </c>
      <c r="E160" s="47" t="s">
        <v>17</v>
      </c>
      <c r="F160" s="47" t="s">
        <v>971</v>
      </c>
      <c r="G160" s="47" t="s">
        <v>19</v>
      </c>
      <c r="H160" s="48">
        <v>43</v>
      </c>
      <c r="I160" s="48">
        <v>11.5</v>
      </c>
      <c r="J160" s="28">
        <f t="shared" si="5"/>
        <v>494.5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/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484.5</v>
      </c>
    </row>
    <row r="198" spans="1:10" s="2" customFormat="1" ht="33.75">
      <c r="A198" s="11"/>
      <c r="B198" s="12"/>
      <c r="C198" s="46" t="s">
        <v>1053</v>
      </c>
      <c r="D198" s="58" t="s">
        <v>1054</v>
      </c>
      <c r="E198" s="46" t="s">
        <v>17</v>
      </c>
      <c r="F198" s="47" t="s">
        <v>979</v>
      </c>
      <c r="G198" s="47" t="s">
        <v>1041</v>
      </c>
      <c r="H198" s="48">
        <v>51</v>
      </c>
      <c r="I198" s="48">
        <v>9.5</v>
      </c>
      <c r="J198" s="28">
        <f t="shared" ref="J198:J236" si="6">H198*I198</f>
        <v>484.5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0</v>
      </c>
    </row>
    <row r="210" spans="1:10">
      <c r="A210" s="11"/>
      <c r="B210" s="16"/>
      <c r="C210" s="17"/>
      <c r="D210" s="17"/>
      <c r="E210" s="17"/>
      <c r="F210" s="16"/>
      <c r="G210" s="16"/>
      <c r="H210" s="23"/>
      <c r="I210" s="28"/>
      <c r="J210" s="28">
        <f t="shared" si="6"/>
        <v>0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 t="shared" si="6"/>
        <v>0</v>
      </c>
    </row>
    <row r="214" spans="1:10" s="2" customFormat="1">
      <c r="A214" s="11"/>
      <c r="B214" s="12"/>
      <c r="C214" s="46" t="s">
        <v>1055</v>
      </c>
      <c r="D214" s="47" t="s">
        <v>252</v>
      </c>
      <c r="E214" s="47" t="s">
        <v>17</v>
      </c>
      <c r="F214" s="47" t="s">
        <v>979</v>
      </c>
      <c r="G214" s="47" t="s">
        <v>19</v>
      </c>
      <c r="H214" s="48">
        <v>50</v>
      </c>
      <c r="I214" s="48">
        <v>13</v>
      </c>
      <c r="J214" s="28">
        <f t="shared" si="6"/>
        <v>650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35</v>
      </c>
      <c r="D217" s="10"/>
      <c r="E217" s="10"/>
      <c r="F217" s="10"/>
      <c r="G217" s="10"/>
      <c r="H217" s="23">
        <v>0</v>
      </c>
      <c r="I217" s="28"/>
      <c r="J217" s="39">
        <f>SUM(J218:J220)</f>
        <v>0</v>
      </c>
    </row>
    <row r="218" spans="1:10">
      <c r="A218" s="11"/>
      <c r="B218" s="16"/>
      <c r="C218" s="17"/>
      <c r="D218" s="17"/>
      <c r="E218" s="17"/>
      <c r="F218" s="16"/>
      <c r="G218" s="16"/>
      <c r="H218" s="23"/>
      <c r="I218" s="28"/>
      <c r="J218" s="28">
        <f t="shared" si="6"/>
        <v>0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503.5</v>
      </c>
    </row>
    <row r="238" spans="1:10" s="2" customFormat="1">
      <c r="A238" s="11"/>
      <c r="B238" s="12"/>
      <c r="C238" s="46" t="s">
        <v>1056</v>
      </c>
      <c r="D238" s="47" t="s">
        <v>124</v>
      </c>
      <c r="E238" s="47" t="s">
        <v>17</v>
      </c>
      <c r="F238" s="47" t="s">
        <v>979</v>
      </c>
      <c r="G238" s="47" t="s">
        <v>371</v>
      </c>
      <c r="H238" s="48">
        <v>53</v>
      </c>
      <c r="I238" s="48">
        <v>9.5</v>
      </c>
      <c r="J238" s="28">
        <f t="shared" ref="J238:J292" si="7">H238*I238</f>
        <v>503.5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28"/>
      <c r="J239" s="28">
        <f t="shared" si="7"/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0</v>
      </c>
    </row>
    <row r="242" spans="1:10">
      <c r="A242" s="11"/>
      <c r="B242" s="16"/>
      <c r="C242" s="17"/>
      <c r="D242" s="17"/>
      <c r="E242" s="17"/>
      <c r="F242" s="16"/>
      <c r="G242" s="16"/>
      <c r="H242" s="23"/>
      <c r="I242" s="28"/>
      <c r="J242" s="28">
        <f t="shared" si="7"/>
        <v>0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475</v>
      </c>
    </row>
    <row r="246" spans="1:10" s="2" customFormat="1" ht="22.5">
      <c r="A246" s="11"/>
      <c r="B246" s="12"/>
      <c r="C246" s="46" t="s">
        <v>1057</v>
      </c>
      <c r="D246" s="64" t="s">
        <v>141</v>
      </c>
      <c r="E246" s="46" t="s">
        <v>17</v>
      </c>
      <c r="F246" s="47" t="s">
        <v>979</v>
      </c>
      <c r="G246" s="47" t="s">
        <v>1041</v>
      </c>
      <c r="H246" s="48">
        <v>50</v>
      </c>
      <c r="I246" s="65">
        <v>9.5</v>
      </c>
      <c r="J246" s="28">
        <f t="shared" si="7"/>
        <v>475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SUM(J252)</f>
        <v>0</v>
      </c>
    </row>
    <row r="250" spans="1:10" ht="10.15" customHeight="1">
      <c r="A250" s="45"/>
      <c r="B250" s="10"/>
      <c r="C250" s="9"/>
      <c r="D250" s="10"/>
      <c r="E250" s="10"/>
      <c r="F250" s="10"/>
      <c r="G250" s="10"/>
      <c r="H250" s="23"/>
      <c r="I250" s="28"/>
      <c r="J250" s="39"/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7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SUM(J260)</f>
        <v>650</v>
      </c>
    </row>
    <row r="258" spans="1:10">
      <c r="C258" s="46"/>
      <c r="D258" s="47" t="s">
        <v>124</v>
      </c>
      <c r="E258" s="47" t="s">
        <v>124</v>
      </c>
      <c r="F258" s="47" t="s">
        <v>124</v>
      </c>
      <c r="G258" s="47"/>
      <c r="H258" s="48"/>
      <c r="I258" s="48"/>
    </row>
    <row r="259" spans="1:10" ht="10.15" customHeight="1">
      <c r="A259" s="45"/>
      <c r="B259" s="10"/>
      <c r="C259" s="46"/>
      <c r="D259" s="47" t="s">
        <v>124</v>
      </c>
      <c r="E259" s="47" t="s">
        <v>124</v>
      </c>
      <c r="F259" s="47" t="s">
        <v>124</v>
      </c>
      <c r="G259" s="47"/>
      <c r="H259" s="48"/>
      <c r="I259" s="48"/>
      <c r="J259" s="39"/>
    </row>
    <row r="260" spans="1:10" s="2" customFormat="1">
      <c r="A260" s="11"/>
      <c r="B260" s="12"/>
      <c r="C260" s="46" t="s">
        <v>1058</v>
      </c>
      <c r="D260" s="47" t="s">
        <v>124</v>
      </c>
      <c r="E260" s="47" t="s">
        <v>124</v>
      </c>
      <c r="F260" s="47" t="s">
        <v>124</v>
      </c>
      <c r="G260" s="47" t="s">
        <v>1041</v>
      </c>
      <c r="H260" s="48">
        <v>50</v>
      </c>
      <c r="I260" s="48">
        <v>13</v>
      </c>
      <c r="J260" s="28">
        <f t="shared" si="7"/>
        <v>650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365.82000000000005</v>
      </c>
    </row>
    <row r="262" spans="1:10" s="2" customFormat="1" ht="22.5">
      <c r="A262" s="11"/>
      <c r="B262" s="12"/>
      <c r="C262" s="46" t="s">
        <v>425</v>
      </c>
      <c r="D262" s="67" t="s">
        <v>1059</v>
      </c>
      <c r="E262" s="47" t="s">
        <v>17</v>
      </c>
      <c r="F262" s="47" t="s">
        <v>979</v>
      </c>
      <c r="G262" s="47" t="s">
        <v>427</v>
      </c>
      <c r="H262" s="48">
        <v>42</v>
      </c>
      <c r="I262" s="48">
        <v>8.7100000000000009</v>
      </c>
      <c r="J262" s="28">
        <f t="shared" si="7"/>
        <v>365.82000000000005</v>
      </c>
    </row>
    <row r="263" spans="1:10" s="2" customFormat="1">
      <c r="A263" s="11"/>
      <c r="B263" s="12"/>
      <c r="C263" s="13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0" ht="24.95" customHeight="1">
      <c r="A265" s="45" t="s">
        <v>77</v>
      </c>
      <c r="B265" s="10"/>
      <c r="C265" s="9" t="s">
        <v>896</v>
      </c>
      <c r="D265" s="10"/>
      <c r="E265" s="10"/>
      <c r="F265" s="10"/>
      <c r="G265" s="10"/>
      <c r="H265" s="23">
        <v>0</v>
      </c>
      <c r="I265" s="28"/>
      <c r="J265" s="39">
        <f>SUM(J266:J268)</f>
        <v>563.5</v>
      </c>
    </row>
    <row r="266" spans="1:10" ht="21.75">
      <c r="A266" s="11"/>
      <c r="B266" s="16"/>
      <c r="C266" s="1" t="s">
        <v>1060</v>
      </c>
      <c r="D266" s="66" t="s">
        <v>1061</v>
      </c>
      <c r="E266" s="59" t="s">
        <v>17</v>
      </c>
      <c r="F266" s="59" t="s">
        <v>979</v>
      </c>
      <c r="G266" s="59" t="s">
        <v>19</v>
      </c>
      <c r="H266" s="48">
        <v>49</v>
      </c>
      <c r="I266" s="48">
        <v>11.5</v>
      </c>
      <c r="J266" s="28">
        <f t="shared" si="7"/>
        <v>563.5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/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380</v>
      </c>
    </row>
    <row r="304" spans="1:10" s="2" customFormat="1" ht="33.75">
      <c r="A304" s="11"/>
      <c r="B304" s="12"/>
      <c r="C304" s="46" t="s">
        <v>1062</v>
      </c>
      <c r="D304" s="58" t="s">
        <v>429</v>
      </c>
      <c r="E304" s="46" t="s">
        <v>17</v>
      </c>
      <c r="F304" s="47" t="s">
        <v>993</v>
      </c>
      <c r="G304" s="47" t="s">
        <v>1041</v>
      </c>
      <c r="H304" s="48">
        <v>40</v>
      </c>
      <c r="I304" s="48">
        <v>9.5</v>
      </c>
      <c r="J304" s="28">
        <f t="shared" si="8"/>
        <v>380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SUM(J308:J310)</f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>
        <f t="shared" si="8"/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0</v>
      </c>
    </row>
    <row r="312" spans="1:10">
      <c r="A312" s="11"/>
      <c r="B312" s="16"/>
      <c r="C312" s="17"/>
      <c r="D312" s="17"/>
      <c r="E312" s="17"/>
      <c r="F312" s="16"/>
      <c r="G312" s="16"/>
      <c r="H312" s="23"/>
      <c r="I312" s="28"/>
      <c r="J312" s="28">
        <f t="shared" si="8"/>
        <v>0</v>
      </c>
    </row>
    <row r="313" spans="1:10" s="2" customFormat="1">
      <c r="A313" s="11"/>
      <c r="B313" s="12"/>
      <c r="C313" s="13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0</v>
      </c>
    </row>
    <row r="316" spans="1:10">
      <c r="A316" s="11"/>
      <c r="B316" s="16"/>
      <c r="C316" s="17"/>
      <c r="D316" s="17"/>
      <c r="E316" s="17"/>
      <c r="F316" s="16"/>
      <c r="G316" s="16"/>
      <c r="H316" s="23"/>
      <c r="I316" s="28"/>
      <c r="J316" s="28">
        <f t="shared" si="8"/>
        <v>0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494</v>
      </c>
    </row>
    <row r="320" spans="1:10" s="2" customFormat="1" ht="22.5">
      <c r="A320" s="11"/>
      <c r="B320" s="12"/>
      <c r="C320" s="46" t="s">
        <v>1063</v>
      </c>
      <c r="D320" s="47" t="s">
        <v>1064</v>
      </c>
      <c r="E320" s="47" t="s">
        <v>17</v>
      </c>
      <c r="F320" s="47" t="s">
        <v>993</v>
      </c>
      <c r="G320" s="47" t="s">
        <v>33</v>
      </c>
      <c r="H320" s="48">
        <v>38</v>
      </c>
      <c r="I320" s="48">
        <v>13</v>
      </c>
      <c r="J320" s="28">
        <f t="shared" si="8"/>
        <v>494</v>
      </c>
    </row>
    <row r="321" spans="1:10" s="2" customFormat="1">
      <c r="A321" s="11"/>
      <c r="B321" s="12"/>
      <c r="C321" s="13"/>
      <c r="D321" s="14"/>
      <c r="E321" s="14"/>
      <c r="F321" s="15"/>
      <c r="G321" s="15"/>
      <c r="H321" s="24"/>
      <c r="I321" s="28"/>
      <c r="J321" s="28">
        <f t="shared" si="8"/>
        <v>0</v>
      </c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158</v>
      </c>
      <c r="D323" s="10"/>
      <c r="E323" s="10"/>
      <c r="F323" s="10"/>
      <c r="G323" s="10"/>
      <c r="H323" s="23">
        <v>0</v>
      </c>
      <c r="I323" s="28"/>
      <c r="J323" s="39">
        <f>SUM(J324:J326)</f>
        <v>0</v>
      </c>
    </row>
    <row r="324" spans="1:10">
      <c r="A324" s="11"/>
      <c r="B324" s="16"/>
      <c r="C324" s="17"/>
      <c r="D324" s="17"/>
      <c r="E324" s="17"/>
      <c r="F324" s="16"/>
      <c r="G324" s="16"/>
      <c r="H324" s="23"/>
      <c r="I324" s="28"/>
      <c r="J324" s="28">
        <f t="shared" si="8"/>
        <v>0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8"/>
        <v>0</v>
      </c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168</v>
      </c>
    </row>
    <row r="332" spans="1:10" ht="20.25">
      <c r="A332" s="11"/>
      <c r="B332" s="16"/>
      <c r="C332" s="54"/>
      <c r="D332" s="55"/>
      <c r="E332" s="55"/>
      <c r="F332" s="55"/>
      <c r="G332" s="55"/>
      <c r="H332" s="68"/>
      <c r="I332" s="28"/>
      <c r="J332" s="28">
        <f t="shared" si="8"/>
        <v>0</v>
      </c>
    </row>
    <row r="333" spans="1:10">
      <c r="A333" s="11"/>
      <c r="B333" s="16"/>
      <c r="C333" s="54" t="s">
        <v>1065</v>
      </c>
      <c r="D333" s="55" t="s">
        <v>1066</v>
      </c>
      <c r="E333" s="55" t="s">
        <v>17</v>
      </c>
      <c r="F333" s="55" t="s">
        <v>993</v>
      </c>
      <c r="G333" s="55" t="s">
        <v>1041</v>
      </c>
      <c r="H333" s="23">
        <v>14</v>
      </c>
      <c r="I333" s="28">
        <v>12</v>
      </c>
      <c r="J333" s="28">
        <f t="shared" si="8"/>
        <v>168</v>
      </c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399</v>
      </c>
    </row>
    <row r="356" spans="1:10" s="2" customFormat="1">
      <c r="A356" s="11"/>
      <c r="B356" s="12"/>
      <c r="C356" s="46" t="s">
        <v>1067</v>
      </c>
      <c r="D356" s="47" t="s">
        <v>124</v>
      </c>
      <c r="E356" s="47" t="s">
        <v>17</v>
      </c>
      <c r="F356" s="47" t="s">
        <v>993</v>
      </c>
      <c r="G356" s="47" t="s">
        <v>1068</v>
      </c>
      <c r="H356" s="48">
        <v>38</v>
      </c>
      <c r="I356" s="48">
        <v>10.5</v>
      </c>
      <c r="J356" s="28">
        <f t="shared" si="8"/>
        <v>399</v>
      </c>
    </row>
    <row r="357" spans="1:10" s="2" customFormat="1">
      <c r="A357" s="11"/>
      <c r="B357" s="12"/>
      <c r="C357" s="13"/>
      <c r="D357" s="14"/>
      <c r="E357" s="14"/>
      <c r="F357" s="15"/>
      <c r="G357" s="15"/>
      <c r="H357" s="24"/>
      <c r="I357" s="28"/>
      <c r="J357" s="28">
        <f t="shared" si="8"/>
        <v>0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28"/>
      <c r="J358" s="28">
        <f t="shared" ref="J358:J386" si="9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10"/>
      <c r="G359" s="10"/>
      <c r="H359" s="23">
        <v>0</v>
      </c>
      <c r="I359" s="28"/>
      <c r="J359" s="39">
        <f>SUM(J360:J362)</f>
        <v>0</v>
      </c>
    </row>
    <row r="360" spans="1:10">
      <c r="A360" s="11"/>
      <c r="B360" s="16"/>
      <c r="C360" s="17"/>
      <c r="D360" s="17"/>
      <c r="E360" s="17"/>
      <c r="F360" s="16"/>
      <c r="G360" s="16"/>
      <c r="H360" s="23"/>
      <c r="I360" s="28"/>
      <c r="J360" s="28">
        <f t="shared" si="9"/>
        <v>0</v>
      </c>
    </row>
    <row r="361" spans="1:10">
      <c r="A361" s="11"/>
      <c r="B361" s="16"/>
      <c r="C361" s="17"/>
      <c r="D361" s="17"/>
      <c r="E361" s="17"/>
      <c r="F361" s="16"/>
      <c r="G361" s="16"/>
      <c r="H361" s="23"/>
      <c r="I361" s="28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380</v>
      </c>
    </row>
    <row r="364" spans="1:10" s="2" customFormat="1">
      <c r="A364" s="11"/>
      <c r="B364" s="12"/>
      <c r="C364" s="46" t="s">
        <v>1049</v>
      </c>
      <c r="D364" s="47" t="s">
        <v>124</v>
      </c>
      <c r="E364" s="47" t="s">
        <v>17</v>
      </c>
      <c r="F364" s="47" t="s">
        <v>993</v>
      </c>
      <c r="G364" s="47" t="s">
        <v>1041</v>
      </c>
      <c r="H364" s="48">
        <v>40</v>
      </c>
      <c r="I364" s="48">
        <v>9.5</v>
      </c>
      <c r="J364" s="28">
        <f t="shared" si="9"/>
        <v>380</v>
      </c>
    </row>
    <row r="365" spans="1:10" s="2" customFormat="1">
      <c r="A365" s="11"/>
      <c r="B365" s="12"/>
      <c r="C365" s="13"/>
      <c r="D365" s="14"/>
      <c r="E365" s="14"/>
      <c r="F365" s="15"/>
      <c r="G365" s="15"/>
      <c r="H365" s="24"/>
      <c r="I365" s="28"/>
      <c r="J365" s="28">
        <f t="shared" si="9"/>
        <v>0</v>
      </c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28"/>
      <c r="J366" s="28">
        <f t="shared" si="9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SUM(J370)</f>
        <v>0</v>
      </c>
    </row>
    <row r="368" spans="1:10" ht="10.15" customHeight="1">
      <c r="A368" s="9"/>
      <c r="B368" s="10"/>
      <c r="C368" s="9"/>
      <c r="D368" s="10"/>
      <c r="E368" s="10"/>
      <c r="F368" s="10"/>
      <c r="G368" s="10"/>
      <c r="H368" s="23"/>
      <c r="I368" s="28"/>
      <c r="J368" s="39"/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60</v>
      </c>
      <c r="D371" s="10"/>
      <c r="E371" s="10"/>
      <c r="F371" s="10"/>
      <c r="G371" s="10"/>
      <c r="H371" s="23">
        <v>0</v>
      </c>
      <c r="I371" s="28"/>
      <c r="J371" s="39">
        <f>SUM(J374)</f>
        <v>520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69" t="s">
        <v>1058</v>
      </c>
      <c r="D374" s="59" t="s">
        <v>124</v>
      </c>
      <c r="E374" s="14"/>
      <c r="F374" s="46" t="s">
        <v>993</v>
      </c>
      <c r="G374" s="47" t="s">
        <v>1041</v>
      </c>
      <c r="H374" s="48">
        <v>40</v>
      </c>
      <c r="I374" s="28">
        <v>13</v>
      </c>
      <c r="J374" s="28">
        <f t="shared" si="9"/>
        <v>520</v>
      </c>
    </row>
    <row r="375" spans="1:10" ht="24.95" customHeight="1">
      <c r="A375" s="45" t="s">
        <v>79</v>
      </c>
      <c r="B375" s="10"/>
      <c r="C375" s="9"/>
      <c r="D375" s="10"/>
      <c r="E375" s="10"/>
      <c r="F375" s="10"/>
      <c r="G375" s="10"/>
      <c r="H375" s="23">
        <v>0</v>
      </c>
      <c r="I375" s="28"/>
      <c r="J375" s="39"/>
    </row>
    <row r="376" spans="1:10" ht="10.9" customHeight="1">
      <c r="A376" s="9"/>
      <c r="B376" s="10"/>
      <c r="J376" s="39"/>
    </row>
    <row r="377" spans="1:10" ht="10.9" customHeight="1">
      <c r="A377" s="9"/>
      <c r="B377" s="10"/>
      <c r="C377" s="9"/>
      <c r="D377" s="10"/>
      <c r="E377" s="10"/>
      <c r="F377" s="10"/>
      <c r="G377" s="10"/>
      <c r="H377" s="23"/>
      <c r="I377" s="28"/>
      <c r="J377" s="39"/>
    </row>
    <row r="378" spans="1:10" s="2" customFormat="1">
      <c r="A378" s="11"/>
      <c r="B378" s="12"/>
      <c r="C378" s="69"/>
      <c r="D378" s="59" t="s">
        <v>124</v>
      </c>
      <c r="E378" s="59" t="s">
        <v>124</v>
      </c>
      <c r="F378" s="46"/>
      <c r="G378" s="47"/>
      <c r="H378" s="48"/>
      <c r="I378" s="48"/>
      <c r="J378" s="28"/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261.3</v>
      </c>
    </row>
    <row r="380" spans="1:10" s="2" customFormat="1" ht="22.5">
      <c r="A380" s="11"/>
      <c r="B380" s="12"/>
      <c r="C380" s="46" t="s">
        <v>1069</v>
      </c>
      <c r="D380" s="47" t="s">
        <v>1070</v>
      </c>
      <c r="E380" s="47" t="s">
        <v>17</v>
      </c>
      <c r="F380" s="47" t="s">
        <v>993</v>
      </c>
      <c r="G380" s="47" t="s">
        <v>427</v>
      </c>
      <c r="H380" s="48">
        <v>30</v>
      </c>
      <c r="I380" s="48">
        <v>8.7100000000000009</v>
      </c>
      <c r="J380" s="28">
        <f t="shared" si="9"/>
        <v>261.3</v>
      </c>
    </row>
    <row r="381" spans="1:10" s="2" customFormat="1">
      <c r="A381" s="11"/>
      <c r="B381" s="12"/>
      <c r="C381" s="13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9"/>
        <v>0</v>
      </c>
    </row>
    <row r="383" spans="1:10" ht="24.95" customHeight="1">
      <c r="A383" s="45" t="s">
        <v>83</v>
      </c>
      <c r="B383" s="10"/>
      <c r="C383" s="9" t="s">
        <v>896</v>
      </c>
      <c r="D383" s="10"/>
      <c r="E383" s="10"/>
      <c r="F383" s="10"/>
      <c r="G383" s="10"/>
      <c r="H383" s="23">
        <v>0</v>
      </c>
      <c r="I383" s="28"/>
      <c r="J383" s="39">
        <f>SUM(J384:J386)</f>
        <v>333.5</v>
      </c>
    </row>
    <row r="384" spans="1:10" ht="22.5">
      <c r="A384" s="11"/>
      <c r="B384" s="16"/>
      <c r="C384" s="46" t="s">
        <v>1071</v>
      </c>
      <c r="D384" s="47" t="s">
        <v>179</v>
      </c>
      <c r="E384" s="47" t="s">
        <v>17</v>
      </c>
      <c r="F384" s="47" t="s">
        <v>993</v>
      </c>
      <c r="G384" s="47" t="s">
        <v>19</v>
      </c>
      <c r="H384" s="48">
        <v>29</v>
      </c>
      <c r="I384" s="28">
        <v>11.5</v>
      </c>
      <c r="J384" s="28">
        <f t="shared" si="9"/>
        <v>333.5</v>
      </c>
    </row>
    <row r="385" spans="1:10" s="2" customFormat="1">
      <c r="A385" s="11"/>
      <c r="B385" s="16"/>
      <c r="C385" s="13"/>
      <c r="D385" s="14"/>
      <c r="E385" s="14"/>
      <c r="F385" s="15"/>
      <c r="G385" s="15"/>
      <c r="H385" s="24"/>
      <c r="I385" s="28"/>
      <c r="J385" s="28">
        <f t="shared" si="9"/>
        <v>0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/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571.19999999999993</v>
      </c>
    </row>
    <row r="426" spans="1:10" s="2" customFormat="1">
      <c r="A426" s="11"/>
      <c r="B426" s="12"/>
      <c r="C426" s="1" t="s">
        <v>898</v>
      </c>
      <c r="D426" s="1" t="s">
        <v>1072</v>
      </c>
      <c r="E426" s="46" t="s">
        <v>17</v>
      </c>
      <c r="F426" s="47" t="s">
        <v>1012</v>
      </c>
      <c r="G426" s="55" t="s">
        <v>19</v>
      </c>
      <c r="H426" s="48">
        <v>42</v>
      </c>
      <c r="I426" s="48">
        <v>13.6</v>
      </c>
      <c r="J426" s="28">
        <f t="shared" ref="J426:J488" si="11">H426*I426</f>
        <v>571.19999999999993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si="11"/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0</v>
      </c>
    </row>
    <row r="430" spans="1:10" s="2" customFormat="1">
      <c r="A430" s="11"/>
      <c r="B430" s="12"/>
      <c r="C430" s="13"/>
      <c r="D430" s="14"/>
      <c r="E430" s="14"/>
      <c r="F430" s="15"/>
      <c r="G430" s="15"/>
      <c r="H430" s="24"/>
      <c r="I430" s="28"/>
      <c r="J430" s="28">
        <f t="shared" si="11"/>
        <v>0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28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>
        <v>0</v>
      </c>
      <c r="I437" s="28"/>
      <c r="J437" s="39">
        <f>SUM(J438:J440)</f>
        <v>574</v>
      </c>
    </row>
    <row r="438" spans="1:10" s="2" customFormat="1">
      <c r="A438" s="11"/>
      <c r="B438" s="12"/>
      <c r="C438" s="1" t="s">
        <v>1073</v>
      </c>
      <c r="D438" s="1" t="s">
        <v>1074</v>
      </c>
      <c r="E438" s="46" t="s">
        <v>17</v>
      </c>
      <c r="F438" s="47" t="s">
        <v>1012</v>
      </c>
      <c r="G438" s="47" t="s">
        <v>1075</v>
      </c>
      <c r="H438" s="48">
        <v>40</v>
      </c>
      <c r="I438" s="48">
        <v>13</v>
      </c>
      <c r="J438" s="28">
        <f t="shared" si="11"/>
        <v>520</v>
      </c>
    </row>
    <row r="439" spans="1:10" s="2" customFormat="1">
      <c r="A439" s="11"/>
      <c r="B439" s="12"/>
      <c r="C439" s="9" t="s">
        <v>1076</v>
      </c>
      <c r="D439" s="14"/>
      <c r="E439" s="14"/>
      <c r="F439" s="15"/>
      <c r="G439" s="15"/>
      <c r="H439" s="24"/>
      <c r="I439" s="28"/>
      <c r="J439" s="28">
        <f t="shared" si="11"/>
        <v>0</v>
      </c>
    </row>
    <row r="440" spans="1:10" s="2" customFormat="1" ht="33.75">
      <c r="A440" s="11"/>
      <c r="B440" s="12"/>
      <c r="C440" s="1" t="s">
        <v>1073</v>
      </c>
      <c r="D440" s="14" t="s">
        <v>1077</v>
      </c>
      <c r="E440" s="14" t="s">
        <v>1078</v>
      </c>
      <c r="F440" s="15" t="s">
        <v>1012</v>
      </c>
      <c r="G440" s="15" t="s">
        <v>1075</v>
      </c>
      <c r="H440" s="24">
        <v>3</v>
      </c>
      <c r="I440" s="28">
        <v>18</v>
      </c>
      <c r="J440" s="28">
        <f t="shared" si="11"/>
        <v>54</v>
      </c>
    </row>
    <row r="441" spans="1:10" ht="24.95" customHeight="1">
      <c r="A441" s="45" t="s">
        <v>41</v>
      </c>
      <c r="B441" s="10"/>
      <c r="D441" s="10"/>
      <c r="E441" s="10"/>
      <c r="F441" s="10"/>
      <c r="G441" s="10"/>
      <c r="H441" s="23">
        <v>0</v>
      </c>
      <c r="I441" s="28"/>
      <c r="J441" s="39"/>
    </row>
    <row r="442" spans="1:10">
      <c r="A442" s="11"/>
      <c r="B442" s="16"/>
      <c r="F442" s="55"/>
      <c r="G442" s="55"/>
      <c r="H442" s="48"/>
      <c r="I442" s="48"/>
      <c r="J442" s="28">
        <f>H444*I444</f>
        <v>0</v>
      </c>
    </row>
    <row r="443" spans="1:10" s="2" customFormat="1">
      <c r="A443" s="11"/>
      <c r="B443" s="12"/>
      <c r="C443" s="1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s="2" customFormat="1" ht="15.75">
      <c r="A444" s="11"/>
      <c r="B444" s="12"/>
      <c r="C444" s="70"/>
      <c r="D444" s="54"/>
      <c r="E444" s="55"/>
      <c r="F444" s="55"/>
      <c r="G444" s="55"/>
      <c r="H444" s="48"/>
      <c r="I444" s="48"/>
      <c r="J444" s="28"/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1"/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192</v>
      </c>
    </row>
    <row r="450" spans="1:10" s="2" customFormat="1" ht="22.5">
      <c r="A450" s="11"/>
      <c r="B450" s="12"/>
      <c r="C450" s="71" t="s">
        <v>1079</v>
      </c>
      <c r="D450" s="54" t="s">
        <v>1080</v>
      </c>
      <c r="E450" s="55" t="s">
        <v>17</v>
      </c>
      <c r="F450" s="55" t="s">
        <v>1012</v>
      </c>
      <c r="G450" s="55" t="s">
        <v>371</v>
      </c>
      <c r="H450" s="48">
        <v>16</v>
      </c>
      <c r="I450" s="48">
        <v>12</v>
      </c>
      <c r="J450" s="28">
        <f t="shared" si="11"/>
        <v>192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 ht="15.75">
      <c r="A454" s="11"/>
      <c r="B454" s="16"/>
      <c r="C454" s="70"/>
      <c r="D454" s="54"/>
      <c r="E454" s="55"/>
      <c r="F454" s="55"/>
      <c r="G454" s="55"/>
      <c r="H454" s="48"/>
      <c r="I454" s="48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>
        <f t="shared" si="11"/>
        <v>0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571.19999999999993</v>
      </c>
    </row>
    <row r="478" spans="1:10" s="2" customFormat="1" ht="33.75">
      <c r="A478" s="11"/>
      <c r="B478" s="12"/>
      <c r="C478" s="46" t="s">
        <v>1081</v>
      </c>
      <c r="D478" s="47" t="s">
        <v>205</v>
      </c>
      <c r="E478" s="47" t="s">
        <v>215</v>
      </c>
      <c r="F478" s="47" t="s">
        <v>1012</v>
      </c>
      <c r="G478" s="47" t="s">
        <v>19</v>
      </c>
      <c r="H478" s="48">
        <v>42</v>
      </c>
      <c r="I478" s="48">
        <v>13.6</v>
      </c>
      <c r="J478" s="28">
        <f t="shared" si="11"/>
        <v>571.19999999999993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28"/>
      <c r="J479" s="28">
        <f t="shared" si="11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0</v>
      </c>
    </row>
    <row r="482" spans="1:10">
      <c r="A482" s="11"/>
      <c r="B482" s="16"/>
      <c r="C482" s="17"/>
      <c r="D482" s="17"/>
      <c r="E482" s="17"/>
      <c r="F482" s="16"/>
      <c r="G482" s="16"/>
      <c r="H482" s="23"/>
      <c r="I482" s="28"/>
      <c r="J482" s="28">
        <f t="shared" si="11"/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>
        <f>SUM(J486:J488)</f>
        <v>1864</v>
      </c>
    </row>
    <row r="486" spans="1:10" s="2" customFormat="1" ht="22.5">
      <c r="A486" s="11"/>
      <c r="B486" s="12"/>
      <c r="C486" s="46" t="s">
        <v>1082</v>
      </c>
      <c r="D486" s="47" t="s">
        <v>1026</v>
      </c>
      <c r="E486" s="47" t="s">
        <v>17</v>
      </c>
      <c r="F486" s="47" t="s">
        <v>1012</v>
      </c>
      <c r="G486" s="47" t="s">
        <v>19</v>
      </c>
      <c r="H486" s="48">
        <v>40</v>
      </c>
      <c r="I486" s="48">
        <v>13.6</v>
      </c>
      <c r="J486" s="28">
        <f t="shared" si="11"/>
        <v>544</v>
      </c>
    </row>
    <row r="487" spans="1:10" s="2" customFormat="1">
      <c r="A487" s="11"/>
      <c r="B487" s="12"/>
      <c r="C487" s="49" t="s">
        <v>1083</v>
      </c>
      <c r="D487" s="50" t="s">
        <v>124</v>
      </c>
      <c r="E487" s="50" t="s">
        <v>459</v>
      </c>
      <c r="F487" s="50" t="s">
        <v>1012</v>
      </c>
      <c r="G487" s="50" t="s">
        <v>19</v>
      </c>
      <c r="H487" s="51">
        <v>40</v>
      </c>
      <c r="I487" s="51">
        <v>33</v>
      </c>
      <c r="J487" s="28">
        <f t="shared" si="11"/>
        <v>1320</v>
      </c>
    </row>
    <row r="488" spans="1:10" s="2" customFormat="1">
      <c r="A488" s="11"/>
      <c r="B488" s="12"/>
      <c r="C488" s="13"/>
      <c r="D488" s="14"/>
      <c r="E488" s="14"/>
      <c r="F488" s="15"/>
      <c r="G488" s="15"/>
      <c r="H488" s="24"/>
      <c r="I488" s="28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54"/>
      <c r="F489" s="10"/>
      <c r="G489" s="10"/>
      <c r="H489" s="23">
        <v>0</v>
      </c>
      <c r="I489" s="28"/>
      <c r="J489" s="39">
        <f>SUM(J490:J492)</f>
        <v>45</v>
      </c>
    </row>
    <row r="490" spans="1:10" ht="56.25">
      <c r="A490" s="11"/>
      <c r="B490" s="16"/>
      <c r="C490" s="72" t="s">
        <v>1084</v>
      </c>
      <c r="D490" s="17" t="s">
        <v>1029</v>
      </c>
      <c r="E490" s="54" t="s">
        <v>1085</v>
      </c>
      <c r="F490" s="54" t="s">
        <v>1012</v>
      </c>
      <c r="G490" s="55" t="s">
        <v>19</v>
      </c>
      <c r="H490" s="48">
        <v>3</v>
      </c>
      <c r="I490" s="48">
        <v>15</v>
      </c>
      <c r="J490" s="28">
        <f t="shared" ref="J490:J520" si="12">H490*I490</f>
        <v>45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>
        <f>SUM(J494:J496)</f>
        <v>571.19999999999993</v>
      </c>
    </row>
    <row r="494" spans="1:10" s="2" customFormat="1">
      <c r="A494" s="11"/>
      <c r="B494" s="12"/>
      <c r="C494" s="46" t="s">
        <v>1086</v>
      </c>
      <c r="D494" s="47" t="s">
        <v>1087</v>
      </c>
      <c r="E494" s="47" t="s">
        <v>17</v>
      </c>
      <c r="F494" s="47" t="s">
        <v>1012</v>
      </c>
      <c r="G494" s="47" t="s">
        <v>19</v>
      </c>
      <c r="H494" s="48">
        <v>42</v>
      </c>
      <c r="I494" s="48">
        <v>13.6</v>
      </c>
      <c r="J494" s="28">
        <f t="shared" si="12"/>
        <v>571.19999999999993</v>
      </c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28"/>
      <c r="J495" s="28">
        <f t="shared" si="12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SUM(J500)</f>
        <v>0</v>
      </c>
    </row>
    <row r="498" spans="1:10" ht="10.15" customHeight="1">
      <c r="A498" s="45"/>
      <c r="B498" s="10"/>
      <c r="C498" s="9"/>
      <c r="D498" s="10"/>
      <c r="E498" s="10"/>
      <c r="F498" s="10"/>
      <c r="G498" s="10"/>
      <c r="H498" s="23"/>
      <c r="I498" s="28"/>
      <c r="J498" s="39"/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2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SUM(J508)</f>
        <v>630</v>
      </c>
    </row>
    <row r="506" spans="1:10" ht="10.9" customHeight="1">
      <c r="A506" s="45"/>
      <c r="B506" s="10"/>
      <c r="C506" s="73"/>
      <c r="D506" s="47" t="s">
        <v>124</v>
      </c>
      <c r="E506" s="59"/>
      <c r="F506" s="59"/>
      <c r="G506" s="59"/>
      <c r="H506" s="48"/>
      <c r="I506" s="48"/>
      <c r="J506" s="39"/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73" t="s">
        <v>1088</v>
      </c>
      <c r="D508" s="47" t="s">
        <v>124</v>
      </c>
      <c r="E508" s="59" t="s">
        <v>63</v>
      </c>
      <c r="F508" s="59" t="s">
        <v>1012</v>
      </c>
      <c r="G508" s="59" t="s">
        <v>757</v>
      </c>
      <c r="H508" s="48">
        <v>45</v>
      </c>
      <c r="I508" s="48">
        <v>14</v>
      </c>
      <c r="J508" s="28">
        <f t="shared" si="12"/>
        <v>630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0</v>
      </c>
    </row>
    <row r="510" spans="1:10" s="2" customFormat="1">
      <c r="A510" s="11"/>
      <c r="B510" s="12"/>
      <c r="C510" s="13"/>
      <c r="D510" s="14"/>
      <c r="E510" s="14"/>
      <c r="F510" s="15"/>
      <c r="G510" s="15"/>
      <c r="H510" s="24"/>
      <c r="I510" s="28"/>
      <c r="J510" s="28">
        <f t="shared" si="12"/>
        <v>0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1000</v>
      </c>
    </row>
    <row r="514" spans="1:10" s="2" customFormat="1" ht="67.5">
      <c r="A514" s="11"/>
      <c r="B514" s="12"/>
      <c r="C514" s="46" t="s">
        <v>1089</v>
      </c>
      <c r="D514" s="47" t="s">
        <v>1031</v>
      </c>
      <c r="E514" s="47" t="s">
        <v>1090</v>
      </c>
      <c r="F514" s="47" t="s">
        <v>1012</v>
      </c>
      <c r="G514" s="47" t="s">
        <v>33</v>
      </c>
      <c r="H514" s="48">
        <v>40</v>
      </c>
      <c r="I514" s="48">
        <v>25</v>
      </c>
      <c r="J514" s="28">
        <f t="shared" si="12"/>
        <v>1000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1091</v>
      </c>
      <c r="D521" s="10"/>
      <c r="E521" s="10"/>
      <c r="F521" s="10"/>
      <c r="G521" s="10"/>
      <c r="H521" s="23">
        <v>0</v>
      </c>
      <c r="I521" s="28"/>
      <c r="J521" s="39">
        <f>SUM(J522:J524)</f>
        <v>504</v>
      </c>
    </row>
    <row r="522" spans="1:10" s="2" customFormat="1" ht="33.75">
      <c r="A522" s="11"/>
      <c r="B522" s="12"/>
      <c r="C522" s="54" t="s">
        <v>1092</v>
      </c>
      <c r="D522" s="55" t="s">
        <v>1035</v>
      </c>
      <c r="E522" s="55" t="s">
        <v>17</v>
      </c>
      <c r="F522" s="55" t="s">
        <v>1012</v>
      </c>
      <c r="G522" s="55" t="s">
        <v>371</v>
      </c>
      <c r="H522" s="48">
        <v>42</v>
      </c>
      <c r="I522" s="48">
        <v>12</v>
      </c>
      <c r="J522" s="28">
        <f t="shared" ref="J522:J556" si="13">H522*I522</f>
        <v>504</v>
      </c>
    </row>
    <row r="523" spans="1:10" s="2" customFormat="1">
      <c r="A523" s="11"/>
      <c r="B523" s="12"/>
      <c r="C523" s="13"/>
      <c r="D523" s="14"/>
      <c r="E523" s="14"/>
      <c r="F523" s="15"/>
      <c r="G523" s="15"/>
      <c r="H523" s="24"/>
      <c r="I523" s="28"/>
      <c r="J523" s="28">
        <f t="shared" si="13"/>
        <v>0</v>
      </c>
    </row>
    <row r="524" spans="1:10" s="2" customFormat="1">
      <c r="A524" s="11"/>
      <c r="B524" s="12"/>
      <c r="C524" s="13"/>
      <c r="D524" s="14"/>
      <c r="E524" s="14"/>
      <c r="F524" s="15"/>
      <c r="G524" s="15"/>
      <c r="H524" s="24"/>
      <c r="I524" s="28"/>
      <c r="J524" s="28">
        <f t="shared" si="13"/>
        <v>0</v>
      </c>
    </row>
    <row r="525" spans="1:10" ht="24.95" customHeight="1">
      <c r="A525" s="45" t="s">
        <v>175</v>
      </c>
      <c r="B525" s="10"/>
      <c r="C525" s="9" t="s">
        <v>65</v>
      </c>
      <c r="D525" s="10"/>
      <c r="E525" s="10"/>
      <c r="F525" s="10"/>
      <c r="G525" s="10"/>
      <c r="H525" s="23">
        <v>0</v>
      </c>
      <c r="I525" s="28"/>
      <c r="J525" s="39">
        <f>SUM(J526:J528)</f>
        <v>304.85000000000002</v>
      </c>
    </row>
    <row r="526" spans="1:10" s="2" customFormat="1" ht="22.5">
      <c r="A526" s="11"/>
      <c r="B526" s="12"/>
      <c r="C526" s="46" t="s">
        <v>1093</v>
      </c>
      <c r="D526" s="47" t="s">
        <v>239</v>
      </c>
      <c r="E526" s="47" t="s">
        <v>17</v>
      </c>
      <c r="F526" s="47" t="s">
        <v>1012</v>
      </c>
      <c r="G526" s="47" t="s">
        <v>427</v>
      </c>
      <c r="H526" s="48">
        <v>35</v>
      </c>
      <c r="I526" s="48">
        <v>8.7100000000000009</v>
      </c>
      <c r="J526" s="28">
        <f t="shared" si="13"/>
        <v>304.85000000000002</v>
      </c>
    </row>
    <row r="527" spans="1:10" s="2" customFormat="1">
      <c r="A527" s="11"/>
      <c r="B527" s="12"/>
      <c r="C527" s="13"/>
      <c r="D527" s="14"/>
      <c r="E527" s="14"/>
      <c r="F527" s="15"/>
      <c r="G527" s="15"/>
      <c r="H527" s="24"/>
      <c r="I527" s="28"/>
      <c r="J527" s="28"/>
    </row>
    <row r="528" spans="1:10" s="2" customFormat="1">
      <c r="A528" s="11"/>
      <c r="B528" s="12"/>
      <c r="C528" s="13"/>
      <c r="D528" s="14"/>
      <c r="E528" s="14"/>
      <c r="F528" s="15"/>
      <c r="G528" s="15"/>
      <c r="H528" s="24"/>
      <c r="I528" s="28"/>
      <c r="J528" s="28">
        <f t="shared" si="13"/>
        <v>0</v>
      </c>
    </row>
    <row r="529" spans="1:10" ht="24.95" customHeight="1">
      <c r="A529" s="45" t="s">
        <v>176</v>
      </c>
      <c r="B529" s="10"/>
      <c r="C529" s="9" t="s">
        <v>70</v>
      </c>
      <c r="D529" s="10"/>
      <c r="E529" s="10"/>
      <c r="F529" s="10"/>
      <c r="G529" s="10"/>
      <c r="H529" s="23">
        <v>0</v>
      </c>
      <c r="I529" s="28"/>
      <c r="J529" s="39">
        <f>SUM(J530:J532)</f>
        <v>0</v>
      </c>
    </row>
    <row r="530" spans="1:10">
      <c r="A530" s="11"/>
      <c r="B530" s="16"/>
      <c r="C530" s="17"/>
      <c r="D530" s="17"/>
      <c r="E530" s="17"/>
      <c r="F530" s="16"/>
      <c r="G530" s="16"/>
      <c r="H530" s="23"/>
      <c r="I530" s="28"/>
      <c r="J530" s="28">
        <f t="shared" si="13"/>
        <v>0</v>
      </c>
    </row>
    <row r="531" spans="1:10">
      <c r="A531" s="11"/>
      <c r="B531" s="16"/>
      <c r="C531" s="17"/>
      <c r="D531" s="17"/>
      <c r="E531" s="17"/>
      <c r="F531" s="16"/>
      <c r="G531" s="16"/>
      <c r="H531" s="23"/>
      <c r="I531" s="28"/>
      <c r="J531" s="28">
        <f t="shared" si="13"/>
        <v>0</v>
      </c>
    </row>
    <row r="532" spans="1:10" s="2" customFormat="1">
      <c r="A532" s="11"/>
      <c r="B532" s="12"/>
      <c r="C532" s="13"/>
      <c r="D532" s="14"/>
      <c r="E532" s="14"/>
      <c r="F532" s="15"/>
      <c r="G532" s="15"/>
      <c r="H532" s="24"/>
      <c r="I532" s="28"/>
      <c r="J532" s="28">
        <f t="shared" si="13"/>
        <v>0</v>
      </c>
    </row>
    <row r="533" spans="1:10" ht="24.95" customHeight="1">
      <c r="A533" s="45" t="s">
        <v>177</v>
      </c>
      <c r="B533" s="10"/>
      <c r="C533" s="9" t="s">
        <v>72</v>
      </c>
      <c r="D533" s="10"/>
      <c r="E533" s="10"/>
      <c r="F533" s="10"/>
      <c r="G533" s="10"/>
      <c r="H533" s="23">
        <v>0</v>
      </c>
      <c r="I533" s="28"/>
      <c r="J533" s="39">
        <f>SUM(J534:J536)</f>
        <v>0</v>
      </c>
    </row>
    <row r="534" spans="1:10">
      <c r="A534" s="11"/>
      <c r="B534" s="16"/>
      <c r="C534" s="17"/>
      <c r="D534" s="17"/>
      <c r="E534" s="17"/>
      <c r="F534" s="16"/>
      <c r="G534" s="16"/>
      <c r="H534" s="23"/>
      <c r="I534" s="28"/>
      <c r="J534" s="28">
        <f t="shared" si="13"/>
        <v>0</v>
      </c>
    </row>
    <row r="535" spans="1:10">
      <c r="A535" s="11"/>
      <c r="B535" s="16"/>
      <c r="C535" s="17"/>
      <c r="D535" s="17"/>
      <c r="E535" s="17"/>
      <c r="F535" s="16"/>
      <c r="G535" s="16"/>
      <c r="H535" s="23"/>
      <c r="I535" s="28"/>
      <c r="J535" s="28">
        <f t="shared" si="13"/>
        <v>0</v>
      </c>
    </row>
    <row r="536" spans="1:10" s="2" customFormat="1">
      <c r="A536" s="11"/>
      <c r="B536" s="12"/>
      <c r="C536" s="14"/>
      <c r="D536" s="14"/>
      <c r="E536" s="14"/>
      <c r="F536" s="15"/>
      <c r="G536" s="15"/>
      <c r="H536" s="24"/>
      <c r="I536" s="28"/>
      <c r="J536" s="28">
        <f t="shared" si="13"/>
        <v>0</v>
      </c>
    </row>
    <row r="537" spans="1:10" ht="24.95" customHeight="1">
      <c r="A537" s="45" t="s">
        <v>240</v>
      </c>
      <c r="B537" s="10"/>
      <c r="C537" s="9" t="s">
        <v>74</v>
      </c>
      <c r="D537" s="10"/>
      <c r="E537" s="10"/>
      <c r="F537" s="10"/>
      <c r="G537" s="10"/>
      <c r="H537" s="23">
        <v>0</v>
      </c>
      <c r="I537" s="28"/>
      <c r="J537" s="39">
        <f>SUM(J538:J540)</f>
        <v>0</v>
      </c>
    </row>
    <row r="538" spans="1:10" s="2" customFormat="1">
      <c r="A538" s="11"/>
      <c r="B538" s="12"/>
      <c r="C538" s="13"/>
      <c r="D538" s="14"/>
      <c r="E538" s="14"/>
      <c r="F538" s="15"/>
      <c r="G538" s="15"/>
      <c r="H538" s="24"/>
      <c r="I538" s="28"/>
      <c r="J538" s="28">
        <f t="shared" si="13"/>
        <v>0</v>
      </c>
    </row>
    <row r="539" spans="1:10" s="2" customFormat="1" ht="10.9" customHeight="1">
      <c r="A539" s="11"/>
      <c r="B539" s="12"/>
      <c r="C539" s="13"/>
      <c r="D539" s="14"/>
      <c r="E539" s="14"/>
      <c r="F539" s="15"/>
      <c r="G539" s="15"/>
      <c r="H539" s="24"/>
      <c r="I539" s="28"/>
      <c r="J539" s="28">
        <f t="shared" si="13"/>
        <v>0</v>
      </c>
    </row>
    <row r="540" spans="1:10" s="2" customFormat="1" ht="9.6" customHeigh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ht="24.95" customHeight="1">
      <c r="A541" s="45" t="s">
        <v>241</v>
      </c>
      <c r="B541" s="10"/>
      <c r="C541" s="9" t="s">
        <v>76</v>
      </c>
      <c r="D541" s="10"/>
      <c r="E541" s="10"/>
      <c r="F541" s="10"/>
      <c r="G541" s="10"/>
      <c r="H541" s="23">
        <v>0</v>
      </c>
      <c r="I541" s="28"/>
      <c r="J541" s="39">
        <f>SUM(J542:J544)</f>
        <v>0</v>
      </c>
    </row>
    <row r="542" spans="1:10">
      <c r="A542" s="11"/>
      <c r="B542" s="16"/>
      <c r="C542" s="17"/>
      <c r="D542" s="17"/>
      <c r="E542" s="17"/>
      <c r="F542" s="16"/>
      <c r="G542" s="16"/>
      <c r="H542" s="23"/>
      <c r="I542" s="28"/>
      <c r="J542" s="28">
        <f t="shared" si="13"/>
        <v>0</v>
      </c>
    </row>
    <row r="543" spans="1:10">
      <c r="A543" s="11"/>
      <c r="B543" s="16"/>
      <c r="C543" s="17"/>
      <c r="D543" s="17"/>
      <c r="E543" s="17"/>
      <c r="F543" s="16"/>
      <c r="G543" s="16"/>
      <c r="H543" s="23"/>
      <c r="I543" s="28"/>
      <c r="J543" s="28"/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3"/>
        <v>0</v>
      </c>
    </row>
    <row r="545" spans="1:10" ht="24.95" customHeight="1">
      <c r="A545" s="45" t="s">
        <v>242</v>
      </c>
      <c r="B545" s="10"/>
      <c r="C545" s="9" t="s">
        <v>78</v>
      </c>
      <c r="D545" s="10"/>
      <c r="E545" s="10"/>
      <c r="F545" s="10"/>
      <c r="G545" s="10"/>
      <c r="H545" s="23">
        <v>0</v>
      </c>
      <c r="I545" s="28"/>
      <c r="J545" s="39">
        <f>SUM(J546:J548)</f>
        <v>0</v>
      </c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3"/>
        <v>0</v>
      </c>
    </row>
    <row r="547" spans="1:10" s="2" customFormat="1">
      <c r="A547" s="11"/>
      <c r="B547" s="12"/>
      <c r="C547" s="14"/>
      <c r="D547" s="14"/>
      <c r="E547" s="14"/>
      <c r="F547" s="15"/>
      <c r="G547" s="15"/>
      <c r="H547" s="24"/>
      <c r="I547" s="28"/>
      <c r="J547" s="28">
        <f t="shared" si="13"/>
        <v>0</v>
      </c>
    </row>
    <row r="548" spans="1:10" s="2" customFormat="1">
      <c r="A548" s="11"/>
      <c r="B548" s="12"/>
      <c r="C548" s="14"/>
      <c r="D548" s="14"/>
      <c r="E548" s="14"/>
      <c r="F548" s="15"/>
      <c r="G548" s="15"/>
      <c r="H548" s="24"/>
      <c r="I548" s="28"/>
      <c r="J548" s="28">
        <f t="shared" si="13"/>
        <v>0</v>
      </c>
    </row>
    <row r="549" spans="1:10" ht="24.95" customHeight="1">
      <c r="A549" s="45" t="s">
        <v>243</v>
      </c>
      <c r="B549" s="10"/>
      <c r="C549" s="9" t="s">
        <v>80</v>
      </c>
      <c r="D549" s="10"/>
      <c r="E549" s="10"/>
      <c r="F549" s="10"/>
      <c r="G549" s="10"/>
      <c r="H549" s="23">
        <v>0</v>
      </c>
      <c r="I549" s="28"/>
      <c r="J549" s="39">
        <f>SUM(J552)</f>
        <v>0</v>
      </c>
    </row>
    <row r="550" spans="1:10" ht="10.9" customHeight="1">
      <c r="A550" s="45"/>
      <c r="B550" s="10"/>
      <c r="C550" s="9"/>
      <c r="D550" s="10"/>
      <c r="E550" s="10"/>
      <c r="F550" s="10"/>
      <c r="G550" s="10"/>
      <c r="H550" s="23"/>
      <c r="I550" s="28"/>
      <c r="J550" s="39"/>
    </row>
    <row r="551" spans="1:10" ht="10.9" customHeight="1">
      <c r="A551" s="45"/>
      <c r="B551" s="10"/>
      <c r="C551" s="9"/>
      <c r="D551" s="10"/>
      <c r="E551" s="10"/>
      <c r="F551" s="10"/>
      <c r="G551" s="10"/>
      <c r="H551" s="23"/>
      <c r="I551" s="28"/>
      <c r="J551" s="39"/>
    </row>
    <row r="552" spans="1:10" ht="10.9" customHeight="1">
      <c r="A552" s="11"/>
      <c r="B552" s="16"/>
      <c r="C552" s="17"/>
      <c r="D552" s="17"/>
      <c r="E552" s="17"/>
      <c r="F552" s="16"/>
      <c r="G552" s="16"/>
      <c r="H552" s="23"/>
      <c r="I552" s="28"/>
      <c r="J552" s="28">
        <f t="shared" si="13"/>
        <v>0</v>
      </c>
    </row>
    <row r="553" spans="1:10" ht="24.95" customHeight="1">
      <c r="A553" s="45" t="s">
        <v>244</v>
      </c>
      <c r="B553" s="10"/>
      <c r="C553" s="9" t="s">
        <v>82</v>
      </c>
      <c r="D553" s="10"/>
      <c r="E553" s="10"/>
      <c r="F553" s="10"/>
      <c r="G553" s="10"/>
      <c r="H553" s="23">
        <v>0</v>
      </c>
      <c r="I553" s="28"/>
      <c r="J553" s="39">
        <f>SUM(J554:J556)</f>
        <v>0</v>
      </c>
    </row>
    <row r="554" spans="1:10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3"/>
        <v>0</v>
      </c>
    </row>
    <row r="555" spans="1:10">
      <c r="A555" s="11"/>
      <c r="B555" s="16"/>
      <c r="C555" s="17"/>
      <c r="D555" s="17"/>
      <c r="E555" s="17"/>
      <c r="F555" s="16"/>
      <c r="G555" s="16"/>
      <c r="H555" s="23"/>
      <c r="I555" s="28"/>
      <c r="J555" s="28">
        <f t="shared" si="13"/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 ht="24.95" customHeight="1">
      <c r="A557" s="45" t="s">
        <v>245</v>
      </c>
      <c r="B557" s="10"/>
      <c r="C557" s="9" t="s">
        <v>84</v>
      </c>
      <c r="D557" s="10"/>
      <c r="E557" s="10"/>
      <c r="F557" s="10"/>
      <c r="G557" s="10"/>
      <c r="H557" s="23">
        <v>0</v>
      </c>
      <c r="I557" s="28"/>
      <c r="J557" s="39">
        <f>SUM(J558:J560)</f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ref="J558:J578" si="14">H558*I558</f>
        <v>0</v>
      </c>
    </row>
    <row r="559" spans="1:10">
      <c r="A559" s="11"/>
      <c r="B559" s="16"/>
      <c r="C559" s="17"/>
      <c r="D559" s="17"/>
      <c r="E559" s="17"/>
      <c r="F559" s="16"/>
      <c r="G559" s="16"/>
      <c r="H559" s="23"/>
      <c r="I559" s="28"/>
      <c r="J559" s="28">
        <f t="shared" si="14"/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si="14"/>
        <v>0</v>
      </c>
    </row>
    <row r="561" spans="1:10" ht="24.95" customHeight="1">
      <c r="A561" s="45" t="s">
        <v>246</v>
      </c>
      <c r="B561" s="10"/>
      <c r="C561" s="9" t="s">
        <v>86</v>
      </c>
      <c r="D561" s="10"/>
      <c r="E561" s="10"/>
      <c r="F561" s="10"/>
      <c r="G561" s="10"/>
      <c r="H561" s="23">
        <v>0</v>
      </c>
      <c r="I561" s="28"/>
      <c r="J561" s="28">
        <f>SUM(J562:J564)</f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>
      <c r="A563" s="11"/>
      <c r="B563" s="16"/>
      <c r="C563" s="17"/>
      <c r="D563" s="17"/>
      <c r="E563" s="17"/>
      <c r="F563" s="16"/>
      <c r="G563" s="16"/>
      <c r="H563" s="23"/>
      <c r="I563" s="28"/>
      <c r="J563" s="28">
        <f t="shared" si="14"/>
        <v>0</v>
      </c>
    </row>
    <row r="564" spans="1:10" s="2" customFormat="1">
      <c r="A564" s="11"/>
      <c r="B564" s="12"/>
      <c r="C564" s="13"/>
      <c r="D564" s="14"/>
      <c r="E564" s="14"/>
      <c r="F564" s="15"/>
      <c r="G564" s="15"/>
      <c r="H564" s="24"/>
      <c r="I564" s="28"/>
      <c r="J564" s="28">
        <f t="shared" si="14"/>
        <v>0</v>
      </c>
    </row>
    <row r="565" spans="1:10" s="2" customFormat="1" ht="15.75">
      <c r="A565" s="32" t="s">
        <v>91</v>
      </c>
      <c r="B565" s="33"/>
      <c r="C565" s="34"/>
      <c r="D565" s="35"/>
      <c r="E565" s="35"/>
      <c r="F565" s="36"/>
      <c r="G565" s="36"/>
      <c r="H565" s="37"/>
      <c r="I565" s="38"/>
      <c r="J565" s="28"/>
    </row>
    <row r="566" spans="1:10" ht="24.95" customHeight="1">
      <c r="A566" s="41" t="s">
        <v>247</v>
      </c>
      <c r="B566" s="40"/>
      <c r="C566" s="42"/>
      <c r="D566" s="42"/>
      <c r="E566" s="42"/>
      <c r="F566" s="42"/>
      <c r="G566" s="42"/>
      <c r="H566" s="43"/>
      <c r="I566" s="44"/>
      <c r="J566" s="28"/>
    </row>
    <row r="567" spans="1:10" ht="24.95" customHeight="1">
      <c r="A567" s="45" t="s">
        <v>13</v>
      </c>
      <c r="B567" s="10"/>
      <c r="C567" s="9" t="s">
        <v>93</v>
      </c>
      <c r="D567" s="10"/>
      <c r="E567" s="10"/>
      <c r="F567" s="10"/>
      <c r="G567" s="10"/>
      <c r="H567" s="23">
        <v>0</v>
      </c>
      <c r="I567" s="28"/>
      <c r="J567" s="28">
        <f>SUM(J568:J570)</f>
        <v>0</v>
      </c>
    </row>
    <row r="568" spans="1:10" s="2" customFormat="1">
      <c r="A568" s="11"/>
      <c r="B568" s="12"/>
      <c r="C568" s="13"/>
      <c r="D568" s="14"/>
      <c r="E568" s="14"/>
      <c r="F568" s="15"/>
      <c r="G568" s="15"/>
      <c r="H568" s="24"/>
      <c r="I568" s="28"/>
      <c r="J568" s="28">
        <f t="shared" si="14"/>
        <v>0</v>
      </c>
    </row>
    <row r="569" spans="1:10" s="2" customFormat="1">
      <c r="A569" s="11"/>
      <c r="B569" s="12"/>
      <c r="C569" s="13"/>
      <c r="D569" s="14"/>
      <c r="E569" s="14"/>
      <c r="F569" s="15"/>
      <c r="G569" s="15"/>
      <c r="H569" s="24"/>
      <c r="I569" s="28"/>
      <c r="J569" s="28">
        <f t="shared" si="14"/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ht="24.95" customHeight="1">
      <c r="A571" s="45" t="s">
        <v>94</v>
      </c>
      <c r="B571" s="10"/>
      <c r="C571" s="9" t="s">
        <v>95</v>
      </c>
      <c r="D571" s="10"/>
      <c r="E571" s="10"/>
      <c r="F571" s="10"/>
      <c r="G571" s="10"/>
      <c r="H571" s="23">
        <v>0</v>
      </c>
      <c r="I571" s="28"/>
      <c r="J571" s="28">
        <f>SUM(J572:J574)</f>
        <v>693.6</v>
      </c>
    </row>
    <row r="572" spans="1:10" s="2" customFormat="1" ht="22.5">
      <c r="A572" s="11"/>
      <c r="B572" s="12"/>
      <c r="C572" s="54" t="s">
        <v>1094</v>
      </c>
      <c r="D572" s="55" t="s">
        <v>249</v>
      </c>
      <c r="E572" s="55" t="s">
        <v>17</v>
      </c>
      <c r="F572" s="55" t="s">
        <v>1095</v>
      </c>
      <c r="G572" s="55" t="s">
        <v>19</v>
      </c>
      <c r="H572" s="48">
        <v>51</v>
      </c>
      <c r="I572" s="48">
        <v>13.6</v>
      </c>
      <c r="J572" s="28">
        <f t="shared" si="14"/>
        <v>693.6</v>
      </c>
    </row>
    <row r="573" spans="1:10" s="2" customFormat="1">
      <c r="A573" s="11"/>
      <c r="B573" s="12"/>
      <c r="C573" s="13"/>
      <c r="D573" s="14"/>
      <c r="E573" s="14"/>
      <c r="F573" s="15"/>
      <c r="G573" s="15"/>
      <c r="H573" s="24"/>
      <c r="I573" s="28"/>
      <c r="J573" s="28">
        <f t="shared" si="14"/>
        <v>0</v>
      </c>
    </row>
    <row r="574" spans="1:10" s="2" customFormat="1">
      <c r="A574" s="11"/>
      <c r="B574" s="12"/>
      <c r="C574" s="13"/>
      <c r="D574" s="14"/>
      <c r="E574" s="14"/>
      <c r="F574" s="15"/>
      <c r="G574" s="15"/>
      <c r="H574" s="24"/>
      <c r="I574" s="28"/>
      <c r="J574" s="28">
        <f t="shared" si="14"/>
        <v>0</v>
      </c>
    </row>
    <row r="575" spans="1:10" ht="24.95" customHeight="1">
      <c r="A575" s="45" t="s">
        <v>96</v>
      </c>
      <c r="B575" s="10"/>
      <c r="C575" s="9" t="s">
        <v>97</v>
      </c>
      <c r="D575" s="10"/>
      <c r="E575" s="10"/>
      <c r="F575" s="10"/>
      <c r="G575" s="10"/>
      <c r="H575" s="23">
        <v>0</v>
      </c>
      <c r="I575" s="28"/>
      <c r="J575" s="28">
        <f>SUM(J576:J578)</f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s="2" customFormat="1">
      <c r="A577" s="11"/>
      <c r="B577" s="12"/>
      <c r="C577" s="13"/>
      <c r="D577" s="14"/>
      <c r="E577" s="14"/>
      <c r="F577" s="15"/>
      <c r="G577" s="15"/>
      <c r="H577" s="24"/>
      <c r="I577" s="28"/>
      <c r="J577" s="28">
        <f t="shared" si="14"/>
        <v>0</v>
      </c>
    </row>
    <row r="578" spans="1:10" s="2" customFormat="1">
      <c r="A578" s="11"/>
      <c r="B578" s="12"/>
      <c r="C578" s="13"/>
      <c r="D578" s="14"/>
      <c r="E578" s="14"/>
      <c r="F578" s="15"/>
      <c r="G578" s="15"/>
      <c r="H578" s="24"/>
      <c r="I578" s="28"/>
      <c r="J578" s="28">
        <f t="shared" si="14"/>
        <v>0</v>
      </c>
    </row>
    <row r="579" spans="1:10" ht="24.95" customHeight="1">
      <c r="A579" s="45" t="s">
        <v>104</v>
      </c>
      <c r="B579" s="10"/>
      <c r="C579" s="9" t="s">
        <v>28</v>
      </c>
      <c r="D579" s="10"/>
      <c r="E579" s="10"/>
      <c r="F579" s="10"/>
      <c r="G579" s="10"/>
      <c r="H579" s="23">
        <v>0</v>
      </c>
      <c r="I579" s="28"/>
      <c r="J579" s="28">
        <f>SUM(J580:J582)</f>
        <v>0</v>
      </c>
    </row>
    <row r="580" spans="1:10">
      <c r="A580" s="11"/>
      <c r="B580" s="16"/>
      <c r="C580" s="17"/>
      <c r="D580" s="17"/>
      <c r="E580" s="17"/>
      <c r="F580" s="16"/>
      <c r="G580" s="16"/>
      <c r="H580" s="23"/>
      <c r="I580" s="28"/>
      <c r="J580" s="28">
        <f t="shared" ref="J580:J622" si="15">H580*I580</f>
        <v>0</v>
      </c>
    </row>
    <row r="581" spans="1:10">
      <c r="A581" s="11"/>
      <c r="B581" s="16"/>
      <c r="C581" s="17"/>
      <c r="D581" s="17"/>
      <c r="E581" s="17"/>
      <c r="F581" s="16"/>
      <c r="G581" s="16"/>
      <c r="H581" s="23"/>
      <c r="I581" s="28"/>
      <c r="J581" s="28">
        <f t="shared" si="15"/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si="15"/>
        <v>0</v>
      </c>
    </row>
    <row r="583" spans="1:10" ht="24.95" customHeight="1">
      <c r="A583" s="45" t="s">
        <v>39</v>
      </c>
      <c r="B583" s="10"/>
      <c r="C583" s="9" t="s">
        <v>250</v>
      </c>
      <c r="D583" s="10"/>
      <c r="E583" s="10"/>
      <c r="F583" s="10"/>
      <c r="G583" s="10"/>
      <c r="H583" s="23">
        <v>0</v>
      </c>
      <c r="I583" s="28"/>
      <c r="J583" s="28">
        <f>SUM(J584:J586)</f>
        <v>650</v>
      </c>
    </row>
    <row r="584" spans="1:10" s="2" customFormat="1">
      <c r="A584" s="11"/>
      <c r="B584" s="12"/>
      <c r="C584" s="46" t="s">
        <v>1096</v>
      </c>
      <c r="D584" s="47" t="s">
        <v>444</v>
      </c>
      <c r="E584" s="47" t="s">
        <v>17</v>
      </c>
      <c r="F584" s="47" t="s">
        <v>1095</v>
      </c>
      <c r="G584" s="47" t="s">
        <v>33</v>
      </c>
      <c r="H584" s="48">
        <v>50</v>
      </c>
      <c r="I584" s="48">
        <v>13</v>
      </c>
      <c r="J584" s="28">
        <f t="shared" si="15"/>
        <v>650</v>
      </c>
    </row>
    <row r="585" spans="1:10" s="2" customFormat="1">
      <c r="A585" s="11"/>
      <c r="B585" s="12"/>
      <c r="C585" s="13"/>
      <c r="D585" s="14"/>
      <c r="E585" s="14"/>
      <c r="F585" s="15"/>
      <c r="G585" s="15"/>
      <c r="H585" s="24"/>
      <c r="I585" s="28"/>
      <c r="J585" s="28">
        <f t="shared" si="15"/>
        <v>0</v>
      </c>
    </row>
    <row r="586" spans="1:10" s="2" customFormat="1">
      <c r="A586" s="11"/>
      <c r="B586" s="12"/>
      <c r="C586" s="74" t="s">
        <v>1097</v>
      </c>
      <c r="D586" s="14"/>
      <c r="E586" s="14"/>
      <c r="F586" s="15"/>
      <c r="G586" s="15"/>
      <c r="H586" s="24"/>
      <c r="I586" s="28"/>
      <c r="J586" s="28">
        <f t="shared" si="15"/>
        <v>0</v>
      </c>
    </row>
    <row r="587" spans="1:10" ht="24.95" customHeight="1">
      <c r="A587" s="45" t="s">
        <v>41</v>
      </c>
      <c r="B587" s="10"/>
      <c r="C587" s="9" t="s">
        <v>1098</v>
      </c>
      <c r="D587" s="10"/>
      <c r="E587" s="10"/>
      <c r="F587" s="10"/>
      <c r="G587" s="10"/>
      <c r="H587" s="23">
        <v>0</v>
      </c>
      <c r="I587" s="28"/>
      <c r="J587" s="28">
        <f>SUM(J588:J590)</f>
        <v>36</v>
      </c>
    </row>
    <row r="588" spans="1:10" ht="101.25">
      <c r="A588" s="11"/>
      <c r="B588" s="16"/>
      <c r="C588" s="54" t="s">
        <v>1099</v>
      </c>
      <c r="D588" s="54" t="s">
        <v>1077</v>
      </c>
      <c r="E588" s="54" t="s">
        <v>1100</v>
      </c>
      <c r="F588" s="54" t="s">
        <v>1095</v>
      </c>
      <c r="G588" s="55" t="s">
        <v>33</v>
      </c>
      <c r="H588" s="48">
        <v>2</v>
      </c>
      <c r="I588" s="48">
        <v>18</v>
      </c>
      <c r="J588" s="28">
        <f t="shared" si="15"/>
        <v>36</v>
      </c>
    </row>
    <row r="589" spans="1:10">
      <c r="A589" s="11"/>
      <c r="B589" s="16"/>
      <c r="C589" s="17"/>
      <c r="D589" s="17"/>
      <c r="E589" s="17"/>
      <c r="F589" s="16"/>
      <c r="G589" s="16"/>
      <c r="H589" s="23"/>
      <c r="I589" s="28"/>
      <c r="J589" s="28">
        <f t="shared" si="15"/>
        <v>0</v>
      </c>
    </row>
    <row r="590" spans="1:10" s="2" customFormat="1">
      <c r="A590" s="11"/>
      <c r="B590" s="12"/>
      <c r="C590" s="13"/>
      <c r="D590" s="14"/>
      <c r="E590" s="14"/>
      <c r="F590" s="15"/>
      <c r="G590" s="15"/>
      <c r="H590" s="24"/>
      <c r="I590" s="28"/>
      <c r="J590" s="28">
        <f t="shared" si="15"/>
        <v>0</v>
      </c>
    </row>
    <row r="591" spans="1:10" ht="24.95" customHeight="1">
      <c r="A591" s="45" t="s">
        <v>43</v>
      </c>
      <c r="B591" s="10"/>
      <c r="C591" s="9" t="s">
        <v>257</v>
      </c>
      <c r="D591" s="10"/>
      <c r="E591" s="10"/>
      <c r="F591" s="10"/>
      <c r="G591" s="10"/>
      <c r="H591" s="23">
        <v>0</v>
      </c>
      <c r="I591" s="28"/>
      <c r="J591" s="28">
        <f>SUM(J592:J594)</f>
        <v>0</v>
      </c>
    </row>
    <row r="592" spans="1:10">
      <c r="A592" s="11"/>
      <c r="B592" s="16"/>
      <c r="C592" s="17"/>
      <c r="D592" s="17"/>
      <c r="E592" s="17"/>
      <c r="F592" s="16"/>
      <c r="G592" s="16"/>
      <c r="H592" s="23"/>
      <c r="I592" s="28"/>
      <c r="J592" s="28">
        <f t="shared" si="15"/>
        <v>0</v>
      </c>
    </row>
    <row r="593" spans="1:10">
      <c r="A593" s="11"/>
      <c r="B593" s="16"/>
      <c r="C593" s="17"/>
      <c r="D593" s="17"/>
      <c r="E593" s="17"/>
      <c r="F593" s="16"/>
      <c r="G593" s="16"/>
      <c r="H593" s="23"/>
      <c r="I593" s="28"/>
      <c r="J593" s="28">
        <f t="shared" si="15"/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 ht="24.95" customHeight="1">
      <c r="A595" s="45" t="s">
        <v>49</v>
      </c>
      <c r="B595" s="10"/>
      <c r="C595" s="9" t="s">
        <v>260</v>
      </c>
      <c r="D595" s="10"/>
      <c r="E595" s="10"/>
      <c r="F595" s="10"/>
      <c r="G595" s="10"/>
      <c r="H595" s="23">
        <v>0</v>
      </c>
      <c r="I595" s="28"/>
      <c r="J595" s="28">
        <f>SUM(J596:J598)</f>
        <v>240</v>
      </c>
    </row>
    <row r="596" spans="1:10" s="2" customFormat="1" ht="22.5">
      <c r="A596" s="11"/>
      <c r="B596" s="12"/>
      <c r="C596" s="54" t="s">
        <v>1101</v>
      </c>
      <c r="D596" s="55" t="s">
        <v>1102</v>
      </c>
      <c r="E596" s="55" t="s">
        <v>17</v>
      </c>
      <c r="F596" s="55" t="s">
        <v>1095</v>
      </c>
      <c r="G596" s="55" t="s">
        <v>827</v>
      </c>
      <c r="H596" s="48">
        <v>20</v>
      </c>
      <c r="I596" s="48">
        <v>12</v>
      </c>
      <c r="J596" s="28">
        <f t="shared" si="15"/>
        <v>240</v>
      </c>
    </row>
    <row r="597" spans="1:10" s="2" customFormat="1">
      <c r="A597" s="11"/>
      <c r="B597" s="12"/>
      <c r="C597" s="13"/>
      <c r="D597" s="14"/>
      <c r="E597" s="14"/>
      <c r="F597" s="15"/>
      <c r="G597" s="15"/>
      <c r="H597" s="24"/>
      <c r="I597" s="28"/>
      <c r="J597" s="28">
        <f t="shared" si="15"/>
        <v>0</v>
      </c>
    </row>
    <row r="598" spans="1:10" s="2" customFormat="1">
      <c r="A598" s="11"/>
      <c r="B598" s="12"/>
      <c r="C598" s="13"/>
      <c r="D598" s="14"/>
      <c r="E598" s="14"/>
      <c r="F598" s="15"/>
      <c r="G598" s="15"/>
      <c r="H598" s="24"/>
      <c r="I598" s="28"/>
      <c r="J598" s="28">
        <f t="shared" si="15"/>
        <v>0</v>
      </c>
    </row>
    <row r="599" spans="1:10" ht="24.95" customHeight="1">
      <c r="A599" s="45" t="s">
        <v>51</v>
      </c>
      <c r="B599" s="10"/>
      <c r="C599" s="9" t="s">
        <v>261</v>
      </c>
      <c r="D599" s="10"/>
      <c r="E599" s="10"/>
      <c r="F599" s="10"/>
      <c r="G599" s="10"/>
      <c r="H599" s="23">
        <v>0</v>
      </c>
      <c r="I599" s="28"/>
      <c r="J599" s="28">
        <f>SUM(J600:J602)</f>
        <v>0</v>
      </c>
    </row>
    <row r="600" spans="1:10">
      <c r="A600" s="11"/>
      <c r="B600" s="16"/>
      <c r="C600" s="17"/>
      <c r="D600" s="17"/>
      <c r="E600" s="17"/>
      <c r="F600" s="16"/>
      <c r="G600" s="16"/>
      <c r="H600" s="23"/>
      <c r="I600" s="28"/>
      <c r="J600" s="28">
        <f t="shared" si="15"/>
        <v>0</v>
      </c>
    </row>
    <row r="601" spans="1:10">
      <c r="A601" s="11"/>
      <c r="B601" s="16"/>
      <c r="C601" s="17"/>
      <c r="D601" s="17"/>
      <c r="E601" s="17"/>
      <c r="F601" s="16"/>
      <c r="G601" s="16"/>
      <c r="H601" s="23"/>
      <c r="I601" s="28"/>
      <c r="J601" s="28"/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5"/>
        <v>0</v>
      </c>
    </row>
    <row r="603" spans="1:10" ht="24.95" customHeight="1">
      <c r="A603" s="45" t="s">
        <v>55</v>
      </c>
      <c r="B603" s="10"/>
      <c r="C603" s="9" t="s">
        <v>262</v>
      </c>
      <c r="D603" s="10"/>
      <c r="E603" s="10"/>
      <c r="F603" s="10"/>
      <c r="G603" s="10"/>
      <c r="H603" s="23">
        <v>0</v>
      </c>
      <c r="I603" s="28"/>
      <c r="J603" s="28">
        <f>SUM(J604:J606)</f>
        <v>0</v>
      </c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5"/>
        <v>0</v>
      </c>
    </row>
    <row r="605" spans="1:10">
      <c r="A605" s="11"/>
      <c r="B605" s="16"/>
      <c r="C605" s="17"/>
      <c r="D605" s="17"/>
      <c r="E605" s="17"/>
      <c r="F605" s="16"/>
      <c r="G605" s="16"/>
      <c r="H605" s="23"/>
      <c r="I605" s="28"/>
      <c r="J605" s="28">
        <f t="shared" si="15"/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 ht="24.95" customHeight="1">
      <c r="A607" s="45" t="s">
        <v>57</v>
      </c>
      <c r="B607" s="10"/>
      <c r="C607" s="9" t="s">
        <v>263</v>
      </c>
      <c r="D607" s="10"/>
      <c r="E607" s="10"/>
      <c r="F607" s="10"/>
      <c r="G607" s="10"/>
      <c r="H607" s="23">
        <v>0</v>
      </c>
      <c r="I607" s="28"/>
      <c r="J607" s="28">
        <f>SUM(J608:J610)</f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>
      <c r="A609" s="11"/>
      <c r="B609" s="16"/>
      <c r="C609" s="17"/>
      <c r="D609" s="17"/>
      <c r="E609" s="17"/>
      <c r="F609" s="16"/>
      <c r="G609" s="16"/>
      <c r="H609" s="23"/>
      <c r="I609" s="28"/>
      <c r="J609" s="28">
        <f t="shared" si="15"/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 ht="24.95" customHeight="1">
      <c r="A611" s="45" t="s">
        <v>59</v>
      </c>
      <c r="B611" s="10"/>
      <c r="C611" s="9" t="s">
        <v>264</v>
      </c>
      <c r="D611" s="10"/>
      <c r="E611" s="10"/>
      <c r="F611" s="10"/>
      <c r="G611" s="10"/>
      <c r="H611" s="23">
        <v>0</v>
      </c>
      <c r="I611" s="28"/>
      <c r="J611" s="28">
        <f>SUM(J612:J614)</f>
        <v>0</v>
      </c>
    </row>
    <row r="612" spans="1:10" s="2" customFormat="1">
      <c r="A612" s="11"/>
      <c r="B612" s="12"/>
      <c r="C612" s="13"/>
      <c r="D612" s="14"/>
      <c r="E612" s="14"/>
      <c r="F612" s="15"/>
      <c r="G612" s="15"/>
      <c r="H612" s="24"/>
      <c r="I612" s="28"/>
      <c r="J612" s="28">
        <f t="shared" si="15"/>
        <v>0</v>
      </c>
    </row>
    <row r="613" spans="1:10" s="2" customFormat="1">
      <c r="A613" s="11"/>
      <c r="B613" s="12"/>
      <c r="C613" s="13"/>
      <c r="D613" s="14"/>
      <c r="E613" s="14"/>
      <c r="F613" s="15"/>
      <c r="G613" s="15"/>
      <c r="H613" s="24"/>
      <c r="I613" s="28"/>
      <c r="J613" s="28"/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5"/>
        <v>0</v>
      </c>
    </row>
    <row r="615" spans="1:10" ht="24.95" customHeight="1">
      <c r="A615" s="45" t="s">
        <v>64</v>
      </c>
      <c r="B615" s="10"/>
      <c r="C615" s="9" t="s">
        <v>44</v>
      </c>
      <c r="D615" s="10"/>
      <c r="E615" s="10"/>
      <c r="F615" s="10"/>
      <c r="G615" s="10"/>
      <c r="H615" s="23">
        <v>0</v>
      </c>
      <c r="I615" s="28"/>
      <c r="J615" s="28">
        <f>SUM(J616:J618)</f>
        <v>0</v>
      </c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5"/>
        <v>0</v>
      </c>
    </row>
    <row r="617" spans="1:10" s="2" customFormat="1">
      <c r="A617" s="11"/>
      <c r="B617" s="12"/>
      <c r="C617" s="13"/>
      <c r="D617" s="14"/>
      <c r="E617" s="14"/>
      <c r="F617" s="15"/>
      <c r="G617" s="15"/>
      <c r="H617" s="24"/>
      <c r="I617" s="28"/>
      <c r="J617" s="28">
        <f t="shared" si="15"/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ht="24.95" customHeight="1">
      <c r="A619" s="45" t="s">
        <v>69</v>
      </c>
      <c r="B619" s="10"/>
      <c r="C619" s="9" t="s">
        <v>50</v>
      </c>
      <c r="D619" s="10"/>
      <c r="E619" s="10"/>
      <c r="F619" s="10"/>
      <c r="G619" s="10"/>
      <c r="H619" s="23">
        <v>0</v>
      </c>
      <c r="I619" s="28"/>
      <c r="J619" s="28">
        <f>SUM(J620:J622)</f>
        <v>0</v>
      </c>
    </row>
    <row r="620" spans="1:10">
      <c r="A620" s="11"/>
      <c r="B620" s="16"/>
      <c r="C620" s="17"/>
      <c r="D620" s="17"/>
      <c r="E620" s="17"/>
      <c r="F620" s="16"/>
      <c r="G620" s="16"/>
      <c r="H620" s="23"/>
      <c r="I620" s="28"/>
      <c r="J620" s="28">
        <f t="shared" si="15"/>
        <v>0</v>
      </c>
    </row>
    <row r="621" spans="1:10">
      <c r="A621" s="11"/>
      <c r="B621" s="16"/>
      <c r="C621" s="17"/>
      <c r="D621" s="17"/>
      <c r="E621" s="17"/>
      <c r="F621" s="16"/>
      <c r="G621" s="16"/>
      <c r="H621" s="23"/>
      <c r="I621" s="28"/>
      <c r="J621" s="28"/>
    </row>
    <row r="622" spans="1:10">
      <c r="A622" s="11"/>
      <c r="B622" s="16"/>
      <c r="C622" s="17"/>
      <c r="D622" s="17"/>
      <c r="E622" s="17"/>
      <c r="F622" s="16"/>
      <c r="G622" s="16"/>
      <c r="H622" s="23"/>
      <c r="I622" s="28"/>
      <c r="J622" s="28">
        <f t="shared" si="15"/>
        <v>0</v>
      </c>
    </row>
    <row r="623" spans="1:10" ht="24.95" customHeight="1">
      <c r="A623" s="45" t="s">
        <v>71</v>
      </c>
      <c r="B623" s="10"/>
      <c r="C623" s="9" t="s">
        <v>203</v>
      </c>
      <c r="D623" s="10"/>
      <c r="E623" s="10"/>
      <c r="F623" s="10"/>
      <c r="G623" s="10"/>
      <c r="H623" s="23">
        <v>0</v>
      </c>
      <c r="I623" s="28"/>
      <c r="J623" s="28">
        <f>SUM(J624:J626)</f>
        <v>1300</v>
      </c>
    </row>
    <row r="624" spans="1:10" s="2" customFormat="1" ht="67.5">
      <c r="A624" s="11"/>
      <c r="B624" s="12"/>
      <c r="C624" s="54" t="s">
        <v>639</v>
      </c>
      <c r="D624" s="55" t="s">
        <v>1103</v>
      </c>
      <c r="E624" s="55" t="s">
        <v>1104</v>
      </c>
      <c r="F624" s="55" t="s">
        <v>1095</v>
      </c>
      <c r="G624" s="55" t="s">
        <v>33</v>
      </c>
      <c r="H624" s="48">
        <v>52</v>
      </c>
      <c r="I624" s="48">
        <v>25</v>
      </c>
      <c r="J624" s="28">
        <f t="shared" ref="J624:J666" si="16">H624*I624</f>
        <v>1300</v>
      </c>
    </row>
    <row r="625" spans="1:10" s="2" customFormat="1">
      <c r="A625" s="11"/>
      <c r="B625" s="12"/>
      <c r="C625" s="13"/>
      <c r="D625" s="14"/>
      <c r="E625" s="14"/>
      <c r="F625" s="15"/>
      <c r="G625" s="15"/>
      <c r="H625" s="24"/>
      <c r="I625" s="28"/>
      <c r="J625" s="28">
        <f t="shared" si="16"/>
        <v>0</v>
      </c>
    </row>
    <row r="626" spans="1:10" s="2" customFormat="1">
      <c r="A626" s="11"/>
      <c r="B626" s="12"/>
      <c r="C626" s="13"/>
      <c r="D626" s="14"/>
      <c r="E626" s="14"/>
      <c r="F626" s="15"/>
      <c r="G626" s="15"/>
      <c r="H626" s="24"/>
      <c r="I626" s="28"/>
      <c r="J626" s="28">
        <f t="shared" si="16"/>
        <v>0</v>
      </c>
    </row>
    <row r="627" spans="1:10" ht="24.95" customHeight="1">
      <c r="A627" s="45" t="s">
        <v>73</v>
      </c>
      <c r="B627" s="10"/>
      <c r="C627" s="9" t="s">
        <v>207</v>
      </c>
      <c r="D627" s="10"/>
      <c r="E627" s="10"/>
      <c r="F627" s="10"/>
      <c r="G627" s="10"/>
      <c r="H627" s="23">
        <v>0</v>
      </c>
      <c r="I627" s="28"/>
      <c r="J627" s="28">
        <f>SUM(J628:J630)</f>
        <v>0</v>
      </c>
    </row>
    <row r="628" spans="1:10">
      <c r="A628" s="11"/>
      <c r="B628" s="16"/>
      <c r="C628" s="17"/>
      <c r="D628" s="17"/>
      <c r="E628" s="17"/>
      <c r="F628" s="16"/>
      <c r="G628" s="16"/>
      <c r="H628" s="23"/>
      <c r="I628" s="28"/>
      <c r="J628" s="28">
        <f t="shared" si="16"/>
        <v>0</v>
      </c>
    </row>
    <row r="629" spans="1:10">
      <c r="A629" s="11"/>
      <c r="B629" s="16"/>
      <c r="C629" s="17"/>
      <c r="D629" s="17"/>
      <c r="E629" s="17"/>
      <c r="F629" s="16"/>
      <c r="G629" s="16"/>
      <c r="H629" s="23"/>
      <c r="I629" s="28"/>
      <c r="J629" s="28">
        <f t="shared" si="16"/>
        <v>0</v>
      </c>
    </row>
    <row r="630" spans="1:10">
      <c r="A630" s="11"/>
      <c r="B630" s="16"/>
      <c r="C630" s="17"/>
      <c r="D630" s="17"/>
      <c r="E630" s="17"/>
      <c r="F630" s="16"/>
      <c r="G630" s="16"/>
      <c r="H630" s="23"/>
      <c r="I630" s="28"/>
      <c r="J630" s="28">
        <f t="shared" si="16"/>
        <v>0</v>
      </c>
    </row>
    <row r="631" spans="1:10" ht="24.95" customHeight="1">
      <c r="A631" s="45" t="s">
        <v>75</v>
      </c>
      <c r="B631" s="10"/>
      <c r="C631" s="9" t="s">
        <v>212</v>
      </c>
      <c r="D631" s="10"/>
      <c r="E631" s="10"/>
      <c r="F631" s="10"/>
      <c r="G631" s="10"/>
      <c r="H631" s="23">
        <v>0</v>
      </c>
      <c r="I631" s="28"/>
      <c r="J631" s="28">
        <f>SUM(J632:J634)</f>
        <v>693.6</v>
      </c>
    </row>
    <row r="632" spans="1:10" s="2" customFormat="1" ht="22.5">
      <c r="A632" s="11"/>
      <c r="B632" s="12"/>
      <c r="C632" s="46" t="s">
        <v>1105</v>
      </c>
      <c r="D632" s="47" t="s">
        <v>775</v>
      </c>
      <c r="E632" s="47" t="s">
        <v>17</v>
      </c>
      <c r="F632" s="47" t="s">
        <v>1095</v>
      </c>
      <c r="G632" s="47" t="s">
        <v>19</v>
      </c>
      <c r="H632" s="48">
        <v>51</v>
      </c>
      <c r="I632" s="48">
        <v>13.6</v>
      </c>
      <c r="J632" s="28">
        <f t="shared" si="16"/>
        <v>693.6</v>
      </c>
    </row>
    <row r="633" spans="1:10" s="2" customFormat="1">
      <c r="A633" s="11"/>
      <c r="B633" s="12"/>
      <c r="C633" s="13"/>
      <c r="D633" s="14"/>
      <c r="E633" s="14"/>
      <c r="F633" s="15"/>
      <c r="G633" s="15"/>
      <c r="H633" s="24"/>
      <c r="I633" s="28"/>
      <c r="J633" s="28">
        <f t="shared" si="16"/>
        <v>0</v>
      </c>
    </row>
    <row r="634" spans="1:10" s="2" customFormat="1">
      <c r="A634" s="11"/>
      <c r="B634" s="12"/>
      <c r="C634" s="13"/>
      <c r="D634" s="14"/>
      <c r="E634" s="14"/>
      <c r="F634" s="15"/>
      <c r="G634" s="15"/>
      <c r="H634" s="24"/>
      <c r="I634" s="28"/>
      <c r="J634" s="28">
        <f t="shared" si="16"/>
        <v>0</v>
      </c>
    </row>
    <row r="635" spans="1:10" ht="24.95" customHeight="1">
      <c r="A635" s="45" t="s">
        <v>77</v>
      </c>
      <c r="B635" s="10"/>
      <c r="C635" s="9" t="s">
        <v>219</v>
      </c>
      <c r="D635" s="10"/>
      <c r="E635" s="10"/>
      <c r="F635" s="10"/>
      <c r="G635" s="10"/>
      <c r="H635" s="23">
        <v>0</v>
      </c>
      <c r="I635" s="28"/>
      <c r="J635" s="28">
        <f>SUM(J636:J638)</f>
        <v>30</v>
      </c>
    </row>
    <row r="636" spans="1:10" ht="56.25">
      <c r="A636" s="11"/>
      <c r="B636" s="16"/>
      <c r="C636" s="54" t="s">
        <v>1106</v>
      </c>
      <c r="D636" s="55" t="s">
        <v>799</v>
      </c>
      <c r="E636" s="55" t="s">
        <v>1107</v>
      </c>
      <c r="F636" s="55" t="s">
        <v>1095</v>
      </c>
      <c r="G636" s="55" t="s">
        <v>19</v>
      </c>
      <c r="H636" s="48">
        <v>2</v>
      </c>
      <c r="I636" s="48">
        <v>15</v>
      </c>
      <c r="J636" s="28">
        <f t="shared" si="16"/>
        <v>30</v>
      </c>
    </row>
    <row r="637" spans="1:10">
      <c r="A637" s="11"/>
      <c r="B637" s="16"/>
      <c r="F637" s="55"/>
      <c r="H637" s="23"/>
      <c r="I637" s="28"/>
      <c r="J637" s="28"/>
    </row>
    <row r="638" spans="1:10">
      <c r="A638" s="11"/>
      <c r="B638" s="16"/>
      <c r="F638" s="55"/>
      <c r="G638" s="55"/>
      <c r="H638" s="48"/>
      <c r="I638" s="48"/>
      <c r="J638" s="28"/>
    </row>
    <row r="639" spans="1:10" ht="24.95" customHeight="1">
      <c r="A639" s="45" t="s">
        <v>79</v>
      </c>
      <c r="B639" s="10"/>
      <c r="C639" s="9" t="s">
        <v>220</v>
      </c>
      <c r="D639" s="10"/>
      <c r="E639" s="10"/>
      <c r="F639" s="10"/>
      <c r="G639" s="10"/>
      <c r="H639" s="23">
        <v>0</v>
      </c>
      <c r="I639" s="28"/>
      <c r="J639" s="28"/>
    </row>
    <row r="640" spans="1:10" s="2" customFormat="1">
      <c r="A640" s="11"/>
      <c r="B640" s="12"/>
      <c r="J640" s="28"/>
    </row>
    <row r="641" spans="1:10" s="2" customFormat="1">
      <c r="A641" s="11"/>
      <c r="B641" s="12"/>
      <c r="C641" s="46"/>
      <c r="D641" s="47"/>
      <c r="E641" s="47"/>
      <c r="F641" s="47"/>
      <c r="G641" s="47"/>
      <c r="H641" s="48"/>
      <c r="I641" s="48"/>
      <c r="J641" s="28"/>
    </row>
    <row r="642" spans="1:10" s="2" customFormat="1" ht="22.5">
      <c r="A642" s="11"/>
      <c r="B642" s="12"/>
      <c r="C642" s="46" t="s">
        <v>1108</v>
      </c>
      <c r="D642" s="47" t="s">
        <v>1109</v>
      </c>
      <c r="E642" s="47" t="s">
        <v>17</v>
      </c>
      <c r="F642" s="47" t="s">
        <v>1095</v>
      </c>
      <c r="G642" s="47" t="s">
        <v>33</v>
      </c>
      <c r="H642" s="24">
        <v>50</v>
      </c>
      <c r="I642" s="28">
        <v>11</v>
      </c>
      <c r="J642" s="28">
        <f t="shared" si="16"/>
        <v>550</v>
      </c>
    </row>
    <row r="643" spans="1:10" ht="24.95" customHeight="1">
      <c r="A643" s="45" t="s">
        <v>81</v>
      </c>
      <c r="B643" s="10"/>
      <c r="C643" s="9" t="s">
        <v>227</v>
      </c>
      <c r="D643" s="10"/>
      <c r="E643" s="10"/>
      <c r="F643" s="10"/>
      <c r="G643" s="10"/>
      <c r="H643" s="23">
        <v>0</v>
      </c>
      <c r="I643" s="28"/>
      <c r="J643" s="28">
        <f>SUM(J646)</f>
        <v>0</v>
      </c>
    </row>
    <row r="644" spans="1:10" ht="12" customHeight="1">
      <c r="A644" s="45"/>
      <c r="B644" s="10"/>
      <c r="C644" s="9"/>
      <c r="D644" s="10"/>
      <c r="E644" s="10"/>
      <c r="F644" s="10"/>
      <c r="G644" s="10"/>
      <c r="H644" s="23"/>
      <c r="I644" s="28"/>
      <c r="J644" s="28"/>
    </row>
    <row r="645" spans="1:10" ht="10.15" customHeight="1">
      <c r="A645" s="45"/>
      <c r="B645" s="10"/>
      <c r="C645" s="9"/>
      <c r="D645" s="10"/>
      <c r="E645" s="10"/>
      <c r="F645" s="10"/>
      <c r="G645" s="10"/>
      <c r="H645" s="23"/>
      <c r="I645" s="28"/>
      <c r="J645" s="28"/>
    </row>
    <row r="646" spans="1:10" s="2" customFormat="1">
      <c r="A646" s="11"/>
      <c r="B646" s="12"/>
      <c r="C646" s="13"/>
      <c r="D646" s="14"/>
      <c r="E646" s="14"/>
      <c r="F646" s="15"/>
      <c r="G646" s="15"/>
      <c r="H646" s="24"/>
      <c r="I646" s="28"/>
      <c r="J646" s="28">
        <f t="shared" si="16"/>
        <v>0</v>
      </c>
    </row>
    <row r="647" spans="1:10" ht="24.95" customHeight="1">
      <c r="A647" s="45" t="s">
        <v>83</v>
      </c>
      <c r="B647" s="10"/>
      <c r="C647" s="9" t="s">
        <v>58</v>
      </c>
      <c r="D647" s="10"/>
      <c r="E647" s="10"/>
      <c r="F647" s="10"/>
      <c r="G647" s="10"/>
      <c r="H647" s="23">
        <v>0</v>
      </c>
      <c r="I647" s="28"/>
      <c r="J647" s="28">
        <f>SUM(J648:J650)</f>
        <v>0</v>
      </c>
    </row>
    <row r="648" spans="1:10" s="2" customFormat="1">
      <c r="A648" s="11"/>
      <c r="B648" s="12"/>
      <c r="C648" s="13"/>
      <c r="D648" s="14"/>
      <c r="E648" s="14"/>
      <c r="F648" s="15"/>
      <c r="G648" s="15"/>
      <c r="H648" s="24"/>
      <c r="I648" s="28"/>
      <c r="J648" s="28">
        <f t="shared" si="16"/>
        <v>0</v>
      </c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s="2" customFormat="1">
      <c r="A650" s="11"/>
      <c r="B650" s="12"/>
      <c r="C650" s="13"/>
      <c r="D650" s="14"/>
      <c r="E650" s="14"/>
      <c r="F650" s="15"/>
      <c r="G650" s="15"/>
      <c r="H650" s="24"/>
      <c r="I650" s="28"/>
      <c r="J650" s="28">
        <f t="shared" si="16"/>
        <v>0</v>
      </c>
    </row>
    <row r="651" spans="1:10" ht="24.95" customHeight="1">
      <c r="A651" s="45" t="s">
        <v>85</v>
      </c>
      <c r="B651" s="10"/>
      <c r="C651" s="9" t="s">
        <v>60</v>
      </c>
      <c r="D651" s="10"/>
      <c r="E651" s="10"/>
      <c r="F651" s="10"/>
      <c r="G651" s="10"/>
      <c r="H651" s="23">
        <v>0</v>
      </c>
      <c r="I651" s="28"/>
      <c r="J651" s="28">
        <f>SUM(J652:J654)</f>
        <v>770</v>
      </c>
    </row>
    <row r="652" spans="1:10" s="2" customFormat="1">
      <c r="A652" s="11"/>
      <c r="B652" s="12"/>
      <c r="C652" s="73" t="s">
        <v>228</v>
      </c>
      <c r="D652" s="59" t="s">
        <v>124</v>
      </c>
      <c r="E652" s="59" t="s">
        <v>63</v>
      </c>
      <c r="F652" s="59" t="s">
        <v>1012</v>
      </c>
      <c r="G652" s="59" t="s">
        <v>757</v>
      </c>
      <c r="H652" s="48">
        <v>55</v>
      </c>
      <c r="I652" s="48">
        <v>14</v>
      </c>
      <c r="J652" s="28">
        <f t="shared" si="16"/>
        <v>770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s="2" customFormat="1">
      <c r="A654" s="11"/>
      <c r="B654" s="12"/>
      <c r="C654" s="13"/>
      <c r="D654" s="14"/>
      <c r="E654" s="14"/>
      <c r="F654" s="15"/>
      <c r="G654" s="15"/>
      <c r="H654" s="24"/>
      <c r="I654" s="28"/>
      <c r="J654" s="28">
        <f t="shared" si="16"/>
        <v>0</v>
      </c>
    </row>
    <row r="655" spans="1:10" ht="24.95" customHeight="1">
      <c r="A655" s="45" t="s">
        <v>126</v>
      </c>
      <c r="B655" s="10"/>
      <c r="C655" s="9" t="s">
        <v>230</v>
      </c>
      <c r="D655" s="10"/>
      <c r="E655" s="10"/>
      <c r="F655" s="10"/>
      <c r="G655" s="10"/>
      <c r="H655" s="23">
        <v>0</v>
      </c>
      <c r="I655" s="28"/>
      <c r="J655" s="28">
        <f>SUM(J656:J658)</f>
        <v>1300</v>
      </c>
    </row>
    <row r="656" spans="1:10" s="2" customFormat="1" ht="67.5">
      <c r="A656" s="11"/>
      <c r="B656" s="12"/>
      <c r="C656" s="46" t="s">
        <v>1110</v>
      </c>
      <c r="D656" s="75" t="s">
        <v>1111</v>
      </c>
      <c r="E656" s="47" t="s">
        <v>1090</v>
      </c>
      <c r="F656" s="47" t="s">
        <v>1095</v>
      </c>
      <c r="G656" s="47" t="s">
        <v>33</v>
      </c>
      <c r="H656" s="48">
        <v>52</v>
      </c>
      <c r="I656" s="48">
        <v>25</v>
      </c>
      <c r="J656" s="28">
        <f t="shared" si="16"/>
        <v>1300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s="2" customFormat="1">
      <c r="A658" s="11"/>
      <c r="B658" s="12"/>
      <c r="C658" s="13"/>
      <c r="D658" s="14"/>
      <c r="E658" s="14"/>
      <c r="F658" s="15"/>
      <c r="G658" s="15"/>
      <c r="H658" s="24"/>
      <c r="I658" s="28"/>
      <c r="J658" s="28">
        <f t="shared" si="16"/>
        <v>0</v>
      </c>
    </row>
    <row r="659" spans="1:10" ht="24.95" customHeight="1">
      <c r="A659" s="45" t="s">
        <v>127</v>
      </c>
      <c r="B659" s="10"/>
      <c r="C659" s="9" t="s">
        <v>235</v>
      </c>
      <c r="D659" s="10"/>
      <c r="E659" s="10"/>
      <c r="F659" s="10"/>
      <c r="G659" s="10"/>
      <c r="H659" s="23">
        <v>0</v>
      </c>
      <c r="I659" s="28"/>
      <c r="J659" s="28">
        <f>SUM(J660:J662)</f>
        <v>0</v>
      </c>
    </row>
    <row r="660" spans="1:10">
      <c r="A660" s="11"/>
      <c r="B660" s="16"/>
      <c r="C660" s="17"/>
      <c r="D660" s="17"/>
      <c r="E660" s="17"/>
      <c r="F660" s="16"/>
      <c r="G660" s="16"/>
      <c r="H660" s="23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s="2" customFormat="1">
      <c r="A662" s="11"/>
      <c r="B662" s="12"/>
      <c r="C662" s="13"/>
      <c r="D662" s="14"/>
      <c r="E662" s="14"/>
      <c r="F662" s="15"/>
      <c r="G662" s="15"/>
      <c r="H662" s="24"/>
      <c r="I662" s="28"/>
      <c r="J662" s="28">
        <f t="shared" si="16"/>
        <v>0</v>
      </c>
    </row>
    <row r="663" spans="1:10" ht="24.95" customHeight="1">
      <c r="A663" s="45" t="s">
        <v>128</v>
      </c>
      <c r="B663" s="10"/>
      <c r="C663" s="9" t="s">
        <v>1112</v>
      </c>
      <c r="D663" s="10"/>
      <c r="E663" s="10"/>
      <c r="F663" s="10"/>
      <c r="G663" s="10"/>
      <c r="H663" s="23">
        <v>0</v>
      </c>
      <c r="I663" s="28"/>
      <c r="J663" s="28">
        <f>SUM(J664:J666)</f>
        <v>612</v>
      </c>
    </row>
    <row r="664" spans="1:10" ht="33.75">
      <c r="A664" s="11"/>
      <c r="B664" s="16"/>
      <c r="C664" s="54" t="s">
        <v>1113</v>
      </c>
      <c r="D664" s="55" t="s">
        <v>1035</v>
      </c>
      <c r="E664" s="55" t="s">
        <v>17</v>
      </c>
      <c r="F664" s="55" t="s">
        <v>1095</v>
      </c>
      <c r="G664" s="55" t="s">
        <v>371</v>
      </c>
      <c r="H664" s="48">
        <v>51</v>
      </c>
      <c r="I664" s="48">
        <v>12</v>
      </c>
      <c r="J664" s="28">
        <f t="shared" si="16"/>
        <v>612</v>
      </c>
    </row>
    <row r="665" spans="1:10">
      <c r="A665" s="11"/>
      <c r="B665" s="16"/>
      <c r="C665" s="17"/>
      <c r="D665" s="17"/>
      <c r="E665" s="17"/>
      <c r="F665" s="16"/>
      <c r="G665" s="16"/>
      <c r="H665" s="23"/>
      <c r="I665" s="28"/>
      <c r="J665" s="28">
        <f t="shared" si="16"/>
        <v>0</v>
      </c>
    </row>
    <row r="666" spans="1:10" s="2" customFormat="1">
      <c r="A666" s="11"/>
      <c r="B666" s="12"/>
      <c r="C666" s="13"/>
      <c r="D666" s="14"/>
      <c r="E666" s="14"/>
      <c r="F666" s="15"/>
      <c r="G666" s="15"/>
      <c r="H666" s="24"/>
      <c r="I666" s="28"/>
      <c r="J666" s="28">
        <f t="shared" si="16"/>
        <v>0</v>
      </c>
    </row>
    <row r="667" spans="1:10" ht="24.95" customHeight="1">
      <c r="A667" s="45" t="s">
        <v>146</v>
      </c>
      <c r="B667" s="10"/>
      <c r="C667" s="9" t="s">
        <v>65</v>
      </c>
      <c r="D667" s="10"/>
      <c r="E667" s="10"/>
      <c r="F667" s="10"/>
      <c r="G667" s="10"/>
      <c r="H667" s="23">
        <v>0</v>
      </c>
      <c r="I667" s="28"/>
      <c r="J667" s="28">
        <f>SUM(J668:J670)</f>
        <v>385.6</v>
      </c>
    </row>
    <row r="668" spans="1:10" s="2" customFormat="1" ht="22.5">
      <c r="A668" s="11"/>
      <c r="B668" s="12"/>
      <c r="C668" s="46" t="s">
        <v>1114</v>
      </c>
      <c r="D668" s="47" t="s">
        <v>1115</v>
      </c>
      <c r="E668" s="47" t="s">
        <v>215</v>
      </c>
      <c r="F668" s="47" t="s">
        <v>1095</v>
      </c>
      <c r="G668" s="47" t="s">
        <v>427</v>
      </c>
      <c r="H668" s="48">
        <v>40</v>
      </c>
      <c r="I668" s="48">
        <v>9.64</v>
      </c>
      <c r="J668" s="28">
        <f t="shared" ref="J668:J702" si="17">H668*I668</f>
        <v>385.6</v>
      </c>
    </row>
    <row r="669" spans="1:10" s="2" customFormat="1">
      <c r="A669" s="11"/>
      <c r="B669" s="12"/>
      <c r="C669" s="13"/>
      <c r="D669" s="14"/>
      <c r="E669" s="14"/>
      <c r="F669" s="15"/>
      <c r="G669" s="15"/>
      <c r="H669" s="24"/>
      <c r="I669" s="28"/>
      <c r="J669" s="28"/>
    </row>
    <row r="670" spans="1:10" s="2" customFormat="1">
      <c r="A670" s="11"/>
      <c r="B670" s="12"/>
      <c r="C670" s="13"/>
      <c r="D670" s="14"/>
      <c r="E670" s="14"/>
      <c r="F670" s="15"/>
      <c r="G670" s="15"/>
      <c r="H670" s="24"/>
      <c r="I670" s="28"/>
      <c r="J670" s="28">
        <f t="shared" si="17"/>
        <v>0</v>
      </c>
    </row>
    <row r="671" spans="1:10" ht="24.95" customHeight="1">
      <c r="A671" s="45" t="s">
        <v>175</v>
      </c>
      <c r="B671" s="10"/>
      <c r="C671" s="9" t="s">
        <v>70</v>
      </c>
      <c r="D671" s="10"/>
      <c r="E671" s="10"/>
      <c r="F671" s="10"/>
      <c r="G671" s="10"/>
      <c r="H671" s="23">
        <v>0</v>
      </c>
      <c r="I671" s="28"/>
      <c r="J671" s="28">
        <f>SUM(J672:J674)</f>
        <v>0</v>
      </c>
    </row>
    <row r="672" spans="1:10" s="2" customFormat="1">
      <c r="A672" s="11"/>
      <c r="B672" s="12"/>
      <c r="C672" s="13"/>
      <c r="D672" s="14"/>
      <c r="E672" s="14"/>
      <c r="F672" s="15"/>
      <c r="G672" s="15"/>
      <c r="H672" s="24"/>
      <c r="I672" s="28"/>
      <c r="J672" s="28">
        <f t="shared" si="17"/>
        <v>0</v>
      </c>
    </row>
    <row r="673" spans="1:10" s="2" customFormat="1">
      <c r="A673" s="11"/>
      <c r="B673" s="12"/>
      <c r="C673" s="13"/>
      <c r="D673" s="14"/>
      <c r="E673" s="14"/>
      <c r="F673" s="15"/>
      <c r="G673" s="15"/>
      <c r="H673" s="24"/>
      <c r="I673" s="28"/>
      <c r="J673" s="28">
        <f t="shared" si="17"/>
        <v>0</v>
      </c>
    </row>
    <row r="674" spans="1:10" s="2" customFormat="1">
      <c r="A674" s="11"/>
      <c r="B674" s="12"/>
      <c r="C674" s="13"/>
      <c r="D674" s="14"/>
      <c r="E674" s="14"/>
      <c r="F674" s="15"/>
      <c r="G674" s="15"/>
      <c r="H674" s="24"/>
      <c r="I674" s="28"/>
      <c r="J674" s="28">
        <f t="shared" si="17"/>
        <v>0</v>
      </c>
    </row>
    <row r="675" spans="1:10" ht="24.95" customHeight="1">
      <c r="A675" s="45" t="s">
        <v>176</v>
      </c>
      <c r="B675" s="10"/>
      <c r="C675" s="9" t="s">
        <v>72</v>
      </c>
      <c r="D675" s="10"/>
      <c r="E675" s="10"/>
      <c r="F675" s="10"/>
      <c r="G675" s="10"/>
      <c r="H675" s="23">
        <v>0</v>
      </c>
      <c r="I675" s="28"/>
      <c r="J675" s="28">
        <f>SUM(J676:J678)</f>
        <v>0</v>
      </c>
    </row>
    <row r="676" spans="1:10">
      <c r="A676" s="11"/>
      <c r="B676" s="16"/>
      <c r="C676" s="17"/>
      <c r="D676" s="17"/>
      <c r="E676" s="17"/>
      <c r="F676" s="16"/>
      <c r="G676" s="16"/>
      <c r="H676" s="23"/>
      <c r="I676" s="28"/>
      <c r="J676" s="28">
        <f t="shared" si="17"/>
        <v>0</v>
      </c>
    </row>
    <row r="677" spans="1:10">
      <c r="A677" s="11"/>
      <c r="B677" s="16"/>
      <c r="C677" s="17"/>
      <c r="D677" s="17"/>
      <c r="E677" s="17"/>
      <c r="F677" s="16"/>
      <c r="G677" s="16"/>
      <c r="H677" s="23"/>
      <c r="I677" s="28"/>
      <c r="J677" s="28">
        <f t="shared" si="17"/>
        <v>0</v>
      </c>
    </row>
    <row r="678" spans="1:10" s="2" customFormat="1">
      <c r="A678" s="11"/>
      <c r="B678" s="12"/>
      <c r="C678" s="14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ht="24.95" customHeight="1">
      <c r="A679" s="45" t="s">
        <v>177</v>
      </c>
      <c r="B679" s="10"/>
      <c r="C679" s="9" t="s">
        <v>74</v>
      </c>
      <c r="D679" s="10"/>
      <c r="E679" s="10"/>
      <c r="F679" s="10"/>
      <c r="G679" s="10"/>
      <c r="H679" s="23">
        <v>0</v>
      </c>
      <c r="I679" s="28"/>
      <c r="J679" s="28">
        <f>SUM(J680:J682)</f>
        <v>0</v>
      </c>
    </row>
    <row r="680" spans="1:10" s="2" customFormat="1">
      <c r="A680" s="11"/>
      <c r="B680" s="12"/>
      <c r="C680" s="13"/>
      <c r="D680" s="14"/>
      <c r="E680" s="14"/>
      <c r="F680" s="15"/>
      <c r="G680" s="15"/>
      <c r="H680" s="24"/>
      <c r="I680" s="28"/>
      <c r="J680" s="28">
        <f t="shared" si="17"/>
        <v>0</v>
      </c>
    </row>
    <row r="681" spans="1:10" s="2" customFormat="1" ht="11.45" customHeight="1">
      <c r="A681" s="11"/>
      <c r="B681" s="12"/>
      <c r="C681" s="13"/>
      <c r="D681" s="14"/>
      <c r="E681" s="14"/>
      <c r="F681" s="15"/>
      <c r="G681" s="15"/>
      <c r="H681" s="24"/>
      <c r="I681" s="28"/>
      <c r="J681" s="28">
        <f t="shared" si="17"/>
        <v>0</v>
      </c>
    </row>
    <row r="682" spans="1:10" s="2" customFormat="1" ht="10.9" customHeight="1">
      <c r="A682" s="11"/>
      <c r="B682" s="12"/>
      <c r="C682" s="13"/>
      <c r="D682" s="14"/>
      <c r="E682" s="14"/>
      <c r="F682" s="15"/>
      <c r="G682" s="15"/>
      <c r="H682" s="24"/>
      <c r="I682" s="28"/>
      <c r="J682" s="28">
        <f t="shared" si="17"/>
        <v>0</v>
      </c>
    </row>
    <row r="683" spans="1:10" ht="24.95" customHeight="1">
      <c r="A683" s="45" t="s">
        <v>240</v>
      </c>
      <c r="B683" s="10"/>
      <c r="C683" s="9" t="s">
        <v>76</v>
      </c>
      <c r="D683" s="10"/>
      <c r="E683" s="10"/>
      <c r="F683" s="10"/>
      <c r="G683" s="10"/>
      <c r="H683" s="23">
        <v>0</v>
      </c>
      <c r="I683" s="28"/>
      <c r="J683" s="28">
        <f>SUM(J684:J686)</f>
        <v>0</v>
      </c>
    </row>
    <row r="684" spans="1:10">
      <c r="A684" s="11"/>
      <c r="B684" s="16"/>
      <c r="C684" s="17"/>
      <c r="D684" s="17"/>
      <c r="E684" s="17"/>
      <c r="F684" s="16"/>
      <c r="G684" s="16"/>
      <c r="H684" s="23"/>
      <c r="I684" s="28"/>
      <c r="J684" s="28">
        <f t="shared" si="17"/>
        <v>0</v>
      </c>
    </row>
    <row r="685" spans="1:10">
      <c r="A685" s="11"/>
      <c r="B685" s="16"/>
      <c r="C685" s="17"/>
      <c r="D685" s="17"/>
      <c r="E685" s="17"/>
      <c r="F685" s="16"/>
      <c r="G685" s="16"/>
      <c r="H685" s="23"/>
      <c r="I685" s="28"/>
      <c r="J685" s="28"/>
    </row>
    <row r="686" spans="1:10">
      <c r="A686" s="11"/>
      <c r="B686" s="16"/>
      <c r="C686" s="17"/>
      <c r="D686" s="17"/>
      <c r="E686" s="17"/>
      <c r="F686" s="16"/>
      <c r="G686" s="16"/>
      <c r="H686" s="23"/>
      <c r="I686" s="28"/>
      <c r="J686" s="28">
        <f t="shared" si="17"/>
        <v>0</v>
      </c>
    </row>
    <row r="687" spans="1:10" ht="24.95" customHeight="1">
      <c r="A687" s="45" t="s">
        <v>241</v>
      </c>
      <c r="B687" s="10"/>
      <c r="C687" s="9" t="s">
        <v>78</v>
      </c>
      <c r="D687" s="10"/>
      <c r="E687" s="10"/>
      <c r="F687" s="10"/>
      <c r="G687" s="10"/>
      <c r="H687" s="23">
        <v>0</v>
      </c>
      <c r="I687" s="28"/>
      <c r="J687" s="28">
        <f>SUM(J688:J690)</f>
        <v>0</v>
      </c>
    </row>
    <row r="688" spans="1:10">
      <c r="A688" s="11"/>
      <c r="B688" s="16"/>
      <c r="C688" s="17"/>
      <c r="D688" s="17"/>
      <c r="E688" s="17"/>
      <c r="F688" s="16"/>
      <c r="G688" s="16"/>
      <c r="H688" s="23"/>
      <c r="I688" s="28"/>
      <c r="J688" s="28">
        <f t="shared" si="17"/>
        <v>0</v>
      </c>
    </row>
    <row r="689" spans="1:10" s="2" customFormat="1">
      <c r="A689" s="11"/>
      <c r="B689" s="12"/>
      <c r="C689" s="14"/>
      <c r="D689" s="14"/>
      <c r="E689" s="14"/>
      <c r="F689" s="15"/>
      <c r="G689" s="15"/>
      <c r="H689" s="24"/>
      <c r="I689" s="28"/>
      <c r="J689" s="28">
        <f t="shared" si="17"/>
        <v>0</v>
      </c>
    </row>
    <row r="690" spans="1:10" s="2" customFormat="1">
      <c r="A690" s="11"/>
      <c r="B690" s="12"/>
      <c r="C690" s="14"/>
      <c r="D690" s="14"/>
      <c r="E690" s="14"/>
      <c r="F690" s="15"/>
      <c r="G690" s="15"/>
      <c r="H690" s="24"/>
      <c r="I690" s="28"/>
      <c r="J690" s="28">
        <f t="shared" si="17"/>
        <v>0</v>
      </c>
    </row>
    <row r="691" spans="1:10" ht="24.95" customHeight="1">
      <c r="A691" s="45" t="s">
        <v>242</v>
      </c>
      <c r="B691" s="10"/>
      <c r="C691" s="9" t="s">
        <v>80</v>
      </c>
      <c r="D691" s="10"/>
      <c r="E691" s="10"/>
      <c r="F691" s="10"/>
      <c r="G691" s="10"/>
      <c r="H691" s="23">
        <v>0</v>
      </c>
      <c r="I691" s="28"/>
      <c r="J691" s="28">
        <f>SUM(J694)</f>
        <v>0</v>
      </c>
    </row>
    <row r="692" spans="1:10" ht="11.45" customHeight="1">
      <c r="A692" s="45"/>
      <c r="B692" s="10"/>
      <c r="C692" s="9"/>
      <c r="D692" s="10"/>
      <c r="E692" s="10"/>
      <c r="F692" s="10"/>
      <c r="G692" s="10"/>
      <c r="H692" s="23"/>
      <c r="I692" s="28"/>
      <c r="J692" s="28"/>
    </row>
    <row r="693" spans="1:10" ht="10.9" customHeight="1">
      <c r="A693" s="45"/>
      <c r="B693" s="10"/>
      <c r="C693" s="9"/>
      <c r="D693" s="10"/>
      <c r="E693" s="10"/>
      <c r="F693" s="10"/>
      <c r="G693" s="10"/>
      <c r="H693" s="23"/>
      <c r="I693" s="28"/>
      <c r="J693" s="28"/>
    </row>
    <row r="694" spans="1:10" ht="10.15" customHeight="1">
      <c r="A694" s="11"/>
      <c r="B694" s="16"/>
      <c r="C694" s="17"/>
      <c r="D694" s="17"/>
      <c r="E694" s="17"/>
      <c r="F694" s="16"/>
      <c r="G694" s="16"/>
      <c r="H694" s="23"/>
      <c r="I694" s="28"/>
      <c r="J694" s="28">
        <f t="shared" si="17"/>
        <v>0</v>
      </c>
    </row>
    <row r="695" spans="1:10" ht="24.95" customHeight="1">
      <c r="A695" s="45" t="s">
        <v>243</v>
      </c>
      <c r="B695" s="10"/>
      <c r="C695" s="9" t="s">
        <v>82</v>
      </c>
      <c r="D695" s="10"/>
      <c r="E695" s="10"/>
      <c r="F695" s="10"/>
      <c r="G695" s="10"/>
      <c r="H695" s="23">
        <v>0</v>
      </c>
      <c r="I695" s="28"/>
      <c r="J695" s="28">
        <f>SUM(J696:J698)</f>
        <v>0</v>
      </c>
    </row>
    <row r="696" spans="1:10">
      <c r="A696" s="11"/>
      <c r="B696" s="16"/>
      <c r="C696" s="17"/>
      <c r="D696" s="17"/>
      <c r="E696" s="17"/>
      <c r="F696" s="16"/>
      <c r="G696" s="16"/>
      <c r="H696" s="23"/>
      <c r="I696" s="28"/>
      <c r="J696" s="28">
        <f t="shared" si="17"/>
        <v>0</v>
      </c>
    </row>
    <row r="697" spans="1:10" s="2" customFormat="1">
      <c r="A697" s="11"/>
      <c r="B697" s="12"/>
      <c r="C697" s="13"/>
      <c r="D697" s="14"/>
      <c r="E697" s="14"/>
      <c r="F697" s="15"/>
      <c r="G697" s="15"/>
      <c r="H697" s="24"/>
      <c r="I697" s="28"/>
      <c r="J697" s="28">
        <f t="shared" si="17"/>
        <v>0</v>
      </c>
    </row>
    <row r="698" spans="1:10" s="2" customFormat="1">
      <c r="A698" s="11"/>
      <c r="B698" s="12"/>
      <c r="C698" s="13"/>
      <c r="D698" s="14"/>
      <c r="E698" s="14"/>
      <c r="F698" s="15"/>
      <c r="G698" s="15"/>
      <c r="H698" s="24"/>
      <c r="I698" s="28"/>
      <c r="J698" s="28">
        <f t="shared" si="17"/>
        <v>0</v>
      </c>
    </row>
    <row r="699" spans="1:10" ht="24.95" customHeight="1">
      <c r="A699" s="45" t="s">
        <v>244</v>
      </c>
      <c r="B699" s="10"/>
      <c r="C699" s="9" t="s">
        <v>84</v>
      </c>
      <c r="D699" s="10"/>
      <c r="E699" s="10"/>
      <c r="F699" s="10"/>
      <c r="G699" s="10"/>
      <c r="H699" s="23">
        <v>0</v>
      </c>
      <c r="I699" s="28"/>
      <c r="J699" s="28">
        <f>SUM(J700:J702)</f>
        <v>0</v>
      </c>
    </row>
    <row r="700" spans="1:10">
      <c r="A700" s="11"/>
      <c r="B700" s="16"/>
      <c r="C700" s="17"/>
      <c r="D700" s="17"/>
      <c r="E700" s="17"/>
      <c r="F700" s="16"/>
      <c r="G700" s="16"/>
      <c r="H700" s="23"/>
      <c r="I700" s="28"/>
      <c r="J700" s="28">
        <f t="shared" si="17"/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>
      <c r="A702" s="11"/>
      <c r="B702" s="16"/>
      <c r="C702" s="17"/>
      <c r="D702" s="17"/>
      <c r="E702" s="17"/>
      <c r="F702" s="16"/>
      <c r="G702" s="16"/>
      <c r="H702" s="23"/>
      <c r="I702" s="28"/>
      <c r="J702" s="28">
        <f t="shared" si="17"/>
        <v>0</v>
      </c>
    </row>
    <row r="703" spans="1:10" ht="24.95" customHeight="1">
      <c r="A703" s="45" t="s">
        <v>245</v>
      </c>
      <c r="B703" s="10"/>
      <c r="C703" s="9" t="s">
        <v>86</v>
      </c>
      <c r="D703" s="10"/>
      <c r="E703" s="10"/>
      <c r="F703" s="10"/>
      <c r="G703" s="10"/>
      <c r="H703" s="23">
        <v>0</v>
      </c>
      <c r="I703" s="28"/>
      <c r="J703" s="28">
        <f>SUM(J704:J706)</f>
        <v>0</v>
      </c>
    </row>
    <row r="704" spans="1:10" s="2" customFormat="1">
      <c r="A704" s="11"/>
      <c r="B704" s="12"/>
      <c r="C704" s="13"/>
      <c r="D704" s="14"/>
      <c r="E704" s="14"/>
      <c r="F704" s="15"/>
      <c r="G704" s="15"/>
      <c r="H704" s="24"/>
      <c r="I704" s="28"/>
      <c r="J704" s="28">
        <f t="shared" ref="J704:J760" si="18">H704*I704</f>
        <v>0</v>
      </c>
    </row>
    <row r="705" spans="1:10" s="2" customFormat="1">
      <c r="A705" s="11"/>
      <c r="B705" s="12"/>
      <c r="C705" s="13"/>
      <c r="D705" s="14"/>
      <c r="E705" s="14"/>
      <c r="F705" s="15"/>
      <c r="G705" s="15"/>
      <c r="H705" s="24"/>
      <c r="I705" s="28"/>
      <c r="J705" s="28">
        <f t="shared" si="18"/>
        <v>0</v>
      </c>
    </row>
    <row r="706" spans="1:10" s="2" customFormat="1">
      <c r="A706" s="11"/>
      <c r="B706" s="12"/>
      <c r="C706" s="13"/>
      <c r="D706" s="14"/>
      <c r="E706" s="14"/>
      <c r="F706" s="15"/>
      <c r="G706" s="15"/>
      <c r="H706" s="24"/>
      <c r="I706" s="28"/>
      <c r="J706" s="28">
        <f t="shared" si="18"/>
        <v>0</v>
      </c>
    </row>
    <row r="707" spans="1:10" s="2" customFormat="1" ht="15.75">
      <c r="A707" s="32" t="s">
        <v>91</v>
      </c>
      <c r="B707" s="33"/>
      <c r="C707" s="34"/>
      <c r="D707" s="35"/>
      <c r="E707" s="35"/>
      <c r="F707" s="36"/>
      <c r="G707" s="36"/>
      <c r="H707" s="37"/>
      <c r="I707" s="38"/>
      <c r="J707" s="28"/>
    </row>
    <row r="708" spans="1:10" ht="24.95" customHeight="1">
      <c r="A708" s="41" t="s">
        <v>282</v>
      </c>
      <c r="B708" s="40"/>
      <c r="C708" s="42"/>
      <c r="D708" s="42"/>
      <c r="E708" s="42"/>
      <c r="F708" s="42"/>
      <c r="G708" s="42"/>
      <c r="H708" s="43"/>
      <c r="I708" s="44"/>
      <c r="J708" s="28"/>
    </row>
    <row r="709" spans="1:10" ht="24.95" customHeight="1">
      <c r="A709" s="45" t="s">
        <v>13</v>
      </c>
      <c r="B709" s="10"/>
      <c r="C709" s="9" t="s">
        <v>93</v>
      </c>
      <c r="D709" s="10"/>
      <c r="E709" s="10"/>
      <c r="F709" s="10"/>
      <c r="G709" s="10"/>
      <c r="H709" s="23">
        <v>0</v>
      </c>
      <c r="I709" s="28"/>
      <c r="J709" s="28">
        <f>SUM(J710:J712)</f>
        <v>612</v>
      </c>
    </row>
    <row r="710" spans="1:10" s="2" customFormat="1" ht="22.5">
      <c r="A710" s="11"/>
      <c r="B710" s="12"/>
      <c r="C710" s="46" t="s">
        <v>1116</v>
      </c>
      <c r="D710" s="47" t="s">
        <v>249</v>
      </c>
      <c r="E710" s="47" t="s">
        <v>17</v>
      </c>
      <c r="F710" s="47" t="s">
        <v>1117</v>
      </c>
      <c r="G710" s="47" t="s">
        <v>19</v>
      </c>
      <c r="H710" s="48">
        <v>45</v>
      </c>
      <c r="I710" s="48">
        <v>13.6</v>
      </c>
      <c r="J710" s="28">
        <f t="shared" si="18"/>
        <v>612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>
      <c r="A712" s="11"/>
      <c r="B712" s="12"/>
      <c r="C712" s="13"/>
      <c r="D712" s="14"/>
      <c r="E712" s="14"/>
      <c r="F712" s="15"/>
      <c r="G712" s="15"/>
      <c r="H712" s="24"/>
      <c r="I712" s="28"/>
      <c r="J712" s="28">
        <f t="shared" si="18"/>
        <v>0</v>
      </c>
    </row>
    <row r="713" spans="1:10" ht="24.95" customHeight="1">
      <c r="A713" s="45" t="s">
        <v>94</v>
      </c>
      <c r="B713" s="10"/>
      <c r="C713" s="9" t="s">
        <v>95</v>
      </c>
      <c r="D713" s="10"/>
      <c r="E713" s="10"/>
      <c r="F713" s="10"/>
      <c r="G713" s="10"/>
      <c r="H713" s="23">
        <v>0</v>
      </c>
      <c r="I713" s="28"/>
      <c r="J713" s="28">
        <f>SUM(J714:J716)</f>
        <v>0</v>
      </c>
    </row>
    <row r="714" spans="1:10" s="2" customFormat="1">
      <c r="A714" s="11"/>
      <c r="B714" s="12"/>
      <c r="C714" s="13"/>
      <c r="D714" s="14"/>
      <c r="E714" s="14"/>
      <c r="F714" s="15"/>
      <c r="G714" s="15"/>
      <c r="H714" s="24"/>
      <c r="I714" s="28"/>
      <c r="J714" s="28">
        <f t="shared" si="18"/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ht="24.95" customHeight="1">
      <c r="A717" s="45" t="s">
        <v>96</v>
      </c>
      <c r="B717" s="10"/>
      <c r="C717" s="9" t="s">
        <v>97</v>
      </c>
      <c r="D717" s="10"/>
      <c r="E717" s="10"/>
      <c r="F717" s="10"/>
      <c r="G717" s="10"/>
      <c r="H717" s="23">
        <v>0</v>
      </c>
      <c r="I717" s="28"/>
      <c r="J717" s="28">
        <f>SUM(J718:J720)</f>
        <v>0</v>
      </c>
    </row>
    <row r="718" spans="1:10" s="2" customFormat="1">
      <c r="A718" s="11"/>
      <c r="B718" s="12"/>
      <c r="C718" s="13"/>
      <c r="D718" s="14"/>
      <c r="E718" s="14"/>
      <c r="F718" s="15"/>
      <c r="G718" s="15"/>
      <c r="H718" s="24"/>
      <c r="I718" s="28"/>
      <c r="J718" s="28">
        <f t="shared" si="18"/>
        <v>0</v>
      </c>
    </row>
    <row r="719" spans="1:10" s="2" customFormat="1">
      <c r="A719" s="11"/>
      <c r="B719" s="12"/>
      <c r="C719" s="13"/>
      <c r="D719" s="14"/>
      <c r="E719" s="14"/>
      <c r="F719" s="15"/>
      <c r="G719" s="15"/>
      <c r="H719" s="24"/>
      <c r="I719" s="28"/>
      <c r="J719" s="28">
        <f t="shared" si="18"/>
        <v>0</v>
      </c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ht="24.95" customHeight="1">
      <c r="A721" s="45" t="s">
        <v>104</v>
      </c>
      <c r="B721" s="10"/>
      <c r="C721" s="9" t="s">
        <v>28</v>
      </c>
      <c r="D721" s="10"/>
      <c r="E721" s="10"/>
      <c r="F721" s="10"/>
      <c r="G721" s="10"/>
      <c r="H721" s="23">
        <v>0</v>
      </c>
      <c r="I721" s="28"/>
      <c r="J721" s="28">
        <f>SUM(J722:J724)</f>
        <v>0</v>
      </c>
    </row>
    <row r="722" spans="1:10">
      <c r="A722" s="11"/>
      <c r="B722" s="16"/>
      <c r="C722" s="17"/>
      <c r="D722" s="17"/>
      <c r="E722" s="17"/>
      <c r="F722" s="16"/>
      <c r="G722" s="16"/>
      <c r="H722" s="23"/>
      <c r="I722" s="28"/>
      <c r="J722" s="28">
        <f t="shared" si="18"/>
        <v>0</v>
      </c>
    </row>
    <row r="723" spans="1:10">
      <c r="A723" s="11"/>
      <c r="B723" s="16"/>
      <c r="C723" s="17"/>
      <c r="D723" s="17"/>
      <c r="E723" s="17"/>
      <c r="F723" s="16"/>
      <c r="G723" s="16"/>
      <c r="H723" s="23"/>
      <c r="I723" s="28"/>
      <c r="J723" s="28">
        <f t="shared" si="18"/>
        <v>0</v>
      </c>
    </row>
    <row r="724" spans="1:10">
      <c r="A724" s="11"/>
      <c r="B724" s="16"/>
      <c r="C724" s="17"/>
      <c r="D724" s="17"/>
      <c r="E724" s="17"/>
      <c r="F724" s="16"/>
      <c r="G724" s="16"/>
      <c r="H724" s="23"/>
      <c r="I724" s="28"/>
      <c r="J724" s="28">
        <f t="shared" si="18"/>
        <v>0</v>
      </c>
    </row>
    <row r="725" spans="1:10" ht="24.95" customHeight="1">
      <c r="A725" s="45" t="s">
        <v>39</v>
      </c>
      <c r="B725" s="10"/>
      <c r="C725" s="9" t="s">
        <v>285</v>
      </c>
      <c r="D725" s="10"/>
      <c r="E725" s="10"/>
      <c r="F725" s="10"/>
      <c r="G725" s="10"/>
      <c r="H725" s="23">
        <v>0</v>
      </c>
      <c r="I725" s="28"/>
      <c r="J725" s="28">
        <f>SUM(J726:J728)</f>
        <v>585</v>
      </c>
    </row>
    <row r="726" spans="1:10" s="2" customFormat="1" ht="22.5">
      <c r="A726" s="11"/>
      <c r="B726" s="12"/>
      <c r="C726" s="46" t="s">
        <v>1118</v>
      </c>
      <c r="D726" s="47" t="s">
        <v>1119</v>
      </c>
      <c r="E726" s="47" t="s">
        <v>17</v>
      </c>
      <c r="F726" s="47" t="s">
        <v>1117</v>
      </c>
      <c r="G726" s="47" t="s">
        <v>445</v>
      </c>
      <c r="H726" s="48">
        <v>45</v>
      </c>
      <c r="I726" s="48">
        <v>13</v>
      </c>
      <c r="J726" s="28">
        <f t="shared" si="18"/>
        <v>585</v>
      </c>
    </row>
    <row r="727" spans="1:10" s="2" customFormat="1">
      <c r="A727" s="11"/>
      <c r="B727" s="12"/>
      <c r="C727" s="13"/>
      <c r="D727" s="14"/>
      <c r="E727" s="14"/>
      <c r="F727" s="15"/>
      <c r="G727" s="15"/>
      <c r="H727" s="24"/>
      <c r="I727" s="28"/>
      <c r="J727" s="28">
        <f t="shared" si="18"/>
        <v>0</v>
      </c>
    </row>
    <row r="728" spans="1:10" s="2" customFormat="1">
      <c r="A728" s="11"/>
      <c r="B728" s="12"/>
      <c r="C728" s="13"/>
      <c r="D728" s="14"/>
      <c r="E728" s="14"/>
      <c r="F728" s="15"/>
      <c r="G728" s="15"/>
      <c r="H728" s="24"/>
      <c r="I728" s="28"/>
      <c r="J728" s="28">
        <f t="shared" si="18"/>
        <v>0</v>
      </c>
    </row>
    <row r="729" spans="1:10" ht="24.95" customHeight="1">
      <c r="A729" s="45" t="s">
        <v>41</v>
      </c>
      <c r="B729" s="10"/>
      <c r="C729" s="9" t="s">
        <v>290</v>
      </c>
      <c r="D729" s="10"/>
      <c r="E729" s="10"/>
      <c r="F729" s="10"/>
      <c r="G729" s="10"/>
      <c r="H729" s="23">
        <v>0</v>
      </c>
      <c r="I729" s="28"/>
      <c r="J729" s="28">
        <f>SUM(J730:J732)</f>
        <v>0</v>
      </c>
    </row>
    <row r="730" spans="1:10">
      <c r="A730" s="11"/>
      <c r="B730" s="16"/>
      <c r="C730" s="17"/>
      <c r="D730" s="17"/>
      <c r="E730" s="17"/>
      <c r="F730" s="16"/>
      <c r="G730" s="16"/>
      <c r="H730" s="23"/>
      <c r="I730" s="28"/>
      <c r="J730" s="28">
        <f t="shared" si="18"/>
        <v>0</v>
      </c>
    </row>
    <row r="731" spans="1:10">
      <c r="A731" s="11"/>
      <c r="B731" s="16"/>
      <c r="C731" s="17"/>
      <c r="D731" s="17"/>
      <c r="E731" s="17"/>
      <c r="F731" s="16"/>
      <c r="G731" s="16"/>
      <c r="H731" s="23"/>
      <c r="I731" s="28"/>
      <c r="J731" s="28">
        <f t="shared" si="18"/>
        <v>0</v>
      </c>
    </row>
    <row r="732" spans="1:10" s="2" customFormat="1">
      <c r="A732" s="11"/>
      <c r="B732" s="12"/>
      <c r="C732" s="13"/>
      <c r="D732" s="14"/>
      <c r="E732" s="14"/>
      <c r="F732" s="15"/>
      <c r="G732" s="15"/>
      <c r="H732" s="24"/>
      <c r="I732" s="28"/>
      <c r="J732" s="28">
        <f t="shared" si="18"/>
        <v>0</v>
      </c>
    </row>
    <row r="733" spans="1:10" ht="24.95" customHeight="1">
      <c r="A733" s="45" t="s">
        <v>43</v>
      </c>
      <c r="B733" s="10"/>
      <c r="C733" s="9" t="s">
        <v>291</v>
      </c>
      <c r="D733" s="10"/>
      <c r="E733" s="10"/>
      <c r="F733" s="10"/>
      <c r="G733" s="10"/>
      <c r="H733" s="23">
        <v>0</v>
      </c>
      <c r="I733" s="28"/>
      <c r="J733" s="28">
        <f>SUM(J734:J736)</f>
        <v>0</v>
      </c>
    </row>
    <row r="734" spans="1:10">
      <c r="A734" s="11"/>
      <c r="B734" s="16"/>
      <c r="C734" s="17"/>
      <c r="D734" s="17"/>
      <c r="E734" s="17"/>
      <c r="F734" s="16"/>
      <c r="G734" s="16"/>
      <c r="H734" s="23"/>
      <c r="I734" s="28"/>
      <c r="J734" s="28">
        <f t="shared" si="18"/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ht="24.95" customHeight="1">
      <c r="A737" s="45" t="s">
        <v>49</v>
      </c>
      <c r="B737" s="10"/>
      <c r="C737" s="9" t="s">
        <v>294</v>
      </c>
      <c r="D737" s="10"/>
      <c r="E737" s="10"/>
      <c r="F737" s="10"/>
      <c r="G737" s="10"/>
      <c r="H737" s="23">
        <v>0</v>
      </c>
      <c r="I737" s="28"/>
      <c r="J737" s="28">
        <f>SUM(J738:J740)</f>
        <v>180</v>
      </c>
    </row>
    <row r="738" spans="1:10" s="2" customFormat="1">
      <c r="A738" s="11"/>
      <c r="B738" s="12"/>
      <c r="C738" s="54" t="s">
        <v>1120</v>
      </c>
      <c r="D738" s="76" t="s">
        <v>1121</v>
      </c>
      <c r="E738" s="76" t="s">
        <v>17</v>
      </c>
      <c r="F738" s="77">
        <v>7</v>
      </c>
      <c r="G738" s="76" t="s">
        <v>371</v>
      </c>
      <c r="H738" s="48">
        <v>15</v>
      </c>
      <c r="I738" s="48">
        <v>12</v>
      </c>
      <c r="J738" s="28">
        <f t="shared" si="18"/>
        <v>180</v>
      </c>
    </row>
    <row r="739" spans="1:10" s="2" customFormat="1">
      <c r="A739" s="11"/>
      <c r="B739" s="12"/>
      <c r="C739" s="13"/>
      <c r="D739" s="14"/>
      <c r="E739" s="14"/>
      <c r="F739" s="15"/>
      <c r="G739" s="15"/>
      <c r="H739" s="24"/>
      <c r="I739" s="28"/>
      <c r="J739" s="28">
        <f t="shared" si="18"/>
        <v>0</v>
      </c>
    </row>
    <row r="740" spans="1:10" s="2" customFormat="1">
      <c r="A740" s="11"/>
      <c r="B740" s="12"/>
      <c r="C740" s="13"/>
      <c r="D740" s="14"/>
      <c r="E740" s="14"/>
      <c r="F740" s="15"/>
      <c r="G740" s="15"/>
      <c r="H740" s="24"/>
      <c r="I740" s="28"/>
      <c r="J740" s="28">
        <f t="shared" si="18"/>
        <v>0</v>
      </c>
    </row>
    <row r="741" spans="1:10" ht="24.95" customHeight="1">
      <c r="A741" s="45" t="s">
        <v>51</v>
      </c>
      <c r="B741" s="10"/>
      <c r="C741" s="9" t="s">
        <v>295</v>
      </c>
      <c r="D741" s="10"/>
      <c r="E741" s="10"/>
      <c r="F741" s="10"/>
      <c r="G741" s="10"/>
      <c r="H741" s="23">
        <v>0</v>
      </c>
      <c r="I741" s="28"/>
      <c r="J741" s="28">
        <f>SUM(J742:J744)</f>
        <v>0</v>
      </c>
    </row>
    <row r="742" spans="1:10">
      <c r="A742" s="11"/>
      <c r="B742" s="16"/>
      <c r="C742" s="17"/>
      <c r="D742" s="17"/>
      <c r="E742" s="17"/>
      <c r="F742" s="16"/>
      <c r="G742" s="16"/>
      <c r="H742" s="23"/>
      <c r="I742" s="28"/>
      <c r="J742" s="28">
        <f t="shared" si="18"/>
        <v>0</v>
      </c>
    </row>
    <row r="743" spans="1:10">
      <c r="A743" s="11"/>
      <c r="B743" s="16"/>
      <c r="C743" s="17"/>
      <c r="D743" s="17"/>
      <c r="E743" s="17"/>
      <c r="F743" s="16"/>
      <c r="G743" s="16"/>
      <c r="H743" s="23"/>
      <c r="I743" s="28"/>
      <c r="J743" s="28">
        <f t="shared" si="18"/>
        <v>0</v>
      </c>
    </row>
    <row r="744" spans="1:10">
      <c r="A744" s="11"/>
      <c r="B744" s="16"/>
      <c r="C744" s="17"/>
      <c r="D744" s="17"/>
      <c r="E744" s="17"/>
      <c r="F744" s="16"/>
      <c r="G744" s="16"/>
      <c r="H744" s="23"/>
      <c r="I744" s="28"/>
      <c r="J744" s="28">
        <f t="shared" si="18"/>
        <v>0</v>
      </c>
    </row>
    <row r="745" spans="1:10" ht="24.95" customHeight="1">
      <c r="A745" s="45" t="s">
        <v>55</v>
      </c>
      <c r="B745" s="10"/>
      <c r="C745" s="9" t="s">
        <v>296</v>
      </c>
      <c r="D745" s="10"/>
      <c r="E745" s="10"/>
      <c r="F745" s="10"/>
      <c r="G745" s="10"/>
      <c r="H745" s="23">
        <v>0</v>
      </c>
      <c r="I745" s="28"/>
      <c r="J745" s="28">
        <f>SUM(J746:J748)</f>
        <v>0</v>
      </c>
    </row>
    <row r="746" spans="1:10" s="2" customFormat="1">
      <c r="A746" s="11"/>
      <c r="B746" s="12"/>
      <c r="C746" s="13"/>
      <c r="D746" s="14"/>
      <c r="E746" s="14"/>
      <c r="F746" s="15"/>
      <c r="G746" s="15"/>
      <c r="H746" s="24"/>
      <c r="I746" s="28"/>
      <c r="J746" s="28">
        <f t="shared" si="18"/>
        <v>0</v>
      </c>
    </row>
    <row r="747" spans="1:10" s="2" customFormat="1">
      <c r="A747" s="11"/>
      <c r="B747" s="12"/>
      <c r="C747" s="13"/>
      <c r="D747" s="14"/>
      <c r="E747" s="14"/>
      <c r="F747" s="15"/>
      <c r="G747" s="15"/>
      <c r="H747" s="24"/>
      <c r="I747" s="28"/>
      <c r="J747" s="28"/>
    </row>
    <row r="748" spans="1:10" s="2" customFormat="1">
      <c r="A748" s="11"/>
      <c r="B748" s="12"/>
      <c r="C748" s="13"/>
      <c r="D748" s="14"/>
      <c r="E748" s="14"/>
      <c r="F748" s="15"/>
      <c r="G748" s="15"/>
      <c r="H748" s="24"/>
      <c r="I748" s="28"/>
      <c r="J748" s="28">
        <f t="shared" si="18"/>
        <v>0</v>
      </c>
    </row>
    <row r="749" spans="1:10" ht="24.95" customHeight="1">
      <c r="A749" s="45" t="s">
        <v>57</v>
      </c>
      <c r="B749" s="10"/>
      <c r="C749" s="9" t="s">
        <v>297</v>
      </c>
      <c r="D749" s="10"/>
      <c r="E749" s="10"/>
      <c r="F749" s="10"/>
      <c r="G749" s="10"/>
      <c r="H749" s="23">
        <v>0</v>
      </c>
      <c r="I749" s="28"/>
      <c r="J749" s="28">
        <f>SUM(J750:J752)</f>
        <v>0</v>
      </c>
    </row>
    <row r="750" spans="1:10">
      <c r="A750" s="11"/>
      <c r="B750" s="16"/>
      <c r="C750" s="17"/>
      <c r="D750" s="17"/>
      <c r="E750" s="17"/>
      <c r="F750" s="16"/>
      <c r="G750" s="16"/>
      <c r="H750" s="23"/>
      <c r="I750" s="28"/>
      <c r="J750" s="28">
        <f t="shared" si="18"/>
        <v>0</v>
      </c>
    </row>
    <row r="751" spans="1:10">
      <c r="A751" s="11"/>
      <c r="B751" s="16"/>
      <c r="C751" s="17"/>
      <c r="D751" s="17"/>
      <c r="E751" s="17"/>
      <c r="F751" s="16"/>
      <c r="G751" s="16"/>
      <c r="H751" s="23"/>
      <c r="I751" s="28"/>
      <c r="J751" s="28"/>
    </row>
    <row r="752" spans="1:10">
      <c r="A752" s="11"/>
      <c r="B752" s="16"/>
      <c r="C752" s="17"/>
      <c r="D752" s="17"/>
      <c r="E752" s="17"/>
      <c r="F752" s="16"/>
      <c r="G752" s="16"/>
      <c r="H752" s="23"/>
      <c r="I752" s="28"/>
      <c r="J752" s="28">
        <f t="shared" si="18"/>
        <v>0</v>
      </c>
    </row>
    <row r="753" spans="1:10" ht="24.95" customHeight="1">
      <c r="A753" s="45" t="s">
        <v>59</v>
      </c>
      <c r="B753" s="10"/>
      <c r="C753" s="9" t="s">
        <v>44</v>
      </c>
      <c r="D753" s="10"/>
      <c r="E753" s="10"/>
      <c r="F753" s="10"/>
      <c r="G753" s="10"/>
      <c r="H753" s="23">
        <v>0</v>
      </c>
      <c r="I753" s="28"/>
      <c r="J753" s="28">
        <f>SUM(J754:J756)</f>
        <v>0</v>
      </c>
    </row>
    <row r="754" spans="1:10" s="2" customFormat="1">
      <c r="A754" s="11"/>
      <c r="B754" s="12"/>
      <c r="C754" s="13"/>
      <c r="D754" s="14"/>
      <c r="E754" s="14"/>
      <c r="F754" s="15"/>
      <c r="G754" s="15"/>
      <c r="H754" s="24"/>
      <c r="I754" s="28"/>
      <c r="J754" s="28">
        <f t="shared" si="18"/>
        <v>0</v>
      </c>
    </row>
    <row r="755" spans="1:10" s="2" customFormat="1">
      <c r="A755" s="11"/>
      <c r="B755" s="12"/>
      <c r="C755" s="13"/>
      <c r="D755" s="14"/>
      <c r="E755" s="14"/>
      <c r="F755" s="15"/>
      <c r="G755" s="15"/>
      <c r="H755" s="24"/>
      <c r="I755" s="28"/>
      <c r="J755" s="28">
        <f t="shared" si="18"/>
        <v>0</v>
      </c>
    </row>
    <row r="756" spans="1:10" s="2" customFormat="1">
      <c r="A756" s="11"/>
      <c r="B756" s="12"/>
      <c r="C756" s="13"/>
      <c r="D756" s="14"/>
      <c r="E756" s="14"/>
      <c r="F756" s="15"/>
      <c r="G756" s="15"/>
      <c r="H756" s="24"/>
      <c r="I756" s="28"/>
      <c r="J756" s="28">
        <f t="shared" si="18"/>
        <v>0</v>
      </c>
    </row>
    <row r="757" spans="1:10" ht="24.95" customHeight="1">
      <c r="A757" s="45" t="s">
        <v>64</v>
      </c>
      <c r="B757" s="10"/>
      <c r="C757" s="9" t="s">
        <v>50</v>
      </c>
      <c r="D757" s="10"/>
      <c r="E757" s="10"/>
      <c r="F757" s="10"/>
      <c r="G757" s="10"/>
      <c r="H757" s="23">
        <v>0</v>
      </c>
      <c r="I757" s="28"/>
      <c r="J757" s="28">
        <f>SUM(J758:J760)</f>
        <v>0</v>
      </c>
    </row>
    <row r="758" spans="1:10">
      <c r="A758" s="11"/>
      <c r="B758" s="16"/>
      <c r="C758" s="17"/>
      <c r="D758" s="17"/>
      <c r="E758" s="17"/>
      <c r="F758" s="16"/>
      <c r="G758" s="16"/>
      <c r="H758" s="23"/>
      <c r="I758" s="28"/>
      <c r="J758" s="28">
        <f t="shared" si="18"/>
        <v>0</v>
      </c>
    </row>
    <row r="759" spans="1:10">
      <c r="A759" s="11"/>
      <c r="B759" s="16"/>
      <c r="C759" s="17"/>
      <c r="D759" s="17"/>
      <c r="E759" s="17"/>
      <c r="F759" s="16"/>
      <c r="G759" s="16"/>
      <c r="H759" s="23"/>
      <c r="I759" s="28"/>
      <c r="J759" s="28"/>
    </row>
    <row r="760" spans="1:10">
      <c r="A760" s="11"/>
      <c r="B760" s="16"/>
      <c r="C760" s="17"/>
      <c r="D760" s="17"/>
      <c r="E760" s="17"/>
      <c r="F760" s="16"/>
      <c r="G760" s="16"/>
      <c r="H760" s="23"/>
      <c r="I760" s="28"/>
      <c r="J760" s="28">
        <f t="shared" si="18"/>
        <v>0</v>
      </c>
    </row>
    <row r="761" spans="1:10" ht="24.6" customHeight="1">
      <c r="A761" s="45" t="s">
        <v>69</v>
      </c>
      <c r="B761" s="10"/>
      <c r="C761" s="9" t="s">
        <v>298</v>
      </c>
      <c r="D761" s="10"/>
      <c r="E761" s="10"/>
      <c r="F761" s="10"/>
      <c r="G761" s="10"/>
      <c r="H761" s="23">
        <v>0</v>
      </c>
      <c r="I761" s="28"/>
      <c r="J761" s="28">
        <f>SUM(J762:J764)</f>
        <v>540</v>
      </c>
    </row>
    <row r="762" spans="1:10" s="2" customFormat="1" ht="22.5">
      <c r="A762" s="11"/>
      <c r="B762" s="12"/>
      <c r="C762" s="46" t="s">
        <v>1122</v>
      </c>
      <c r="D762" s="47" t="s">
        <v>1123</v>
      </c>
      <c r="E762" s="47" t="s">
        <v>17</v>
      </c>
      <c r="F762" s="47" t="s">
        <v>1117</v>
      </c>
      <c r="G762" s="47" t="s">
        <v>371</v>
      </c>
      <c r="H762" s="48">
        <v>45</v>
      </c>
      <c r="I762" s="48">
        <v>12</v>
      </c>
      <c r="J762" s="28">
        <f t="shared" ref="J762:J812" si="19">H762*I762</f>
        <v>540</v>
      </c>
    </row>
    <row r="763" spans="1:10" s="2" customFormat="1">
      <c r="A763" s="11"/>
      <c r="B763" s="12"/>
      <c r="C763" s="13"/>
      <c r="D763" s="14"/>
      <c r="E763" s="14"/>
      <c r="F763" s="15"/>
      <c r="G763" s="15"/>
      <c r="H763" s="24"/>
      <c r="I763" s="28"/>
      <c r="J763" s="28">
        <f t="shared" si="19"/>
        <v>0</v>
      </c>
    </row>
    <row r="764" spans="1:10" s="2" customFormat="1">
      <c r="A764" s="11"/>
      <c r="B764" s="12"/>
      <c r="C764" s="13"/>
      <c r="D764" s="14"/>
      <c r="E764" s="14"/>
      <c r="F764" s="15"/>
      <c r="G764" s="15"/>
      <c r="H764" s="24"/>
      <c r="I764" s="28"/>
      <c r="J764" s="28">
        <f t="shared" si="19"/>
        <v>0</v>
      </c>
    </row>
    <row r="765" spans="1:10" ht="24.95" customHeight="1">
      <c r="A765" s="45" t="s">
        <v>71</v>
      </c>
      <c r="B765" s="10"/>
      <c r="C765" s="9" t="s">
        <v>302</v>
      </c>
      <c r="D765" s="10"/>
      <c r="E765" s="10"/>
      <c r="F765" s="10"/>
      <c r="G765" s="10"/>
      <c r="H765" s="23">
        <v>0</v>
      </c>
      <c r="I765" s="28"/>
      <c r="J765" s="28">
        <f>SUM(J766:J768)</f>
        <v>0</v>
      </c>
    </row>
    <row r="766" spans="1:10">
      <c r="A766" s="11"/>
      <c r="B766" s="16"/>
      <c r="C766" s="17"/>
      <c r="D766" s="17"/>
      <c r="E766" s="17"/>
      <c r="F766" s="16"/>
      <c r="G766" s="16"/>
      <c r="H766" s="23"/>
      <c r="I766" s="28"/>
      <c r="J766" s="28">
        <f t="shared" si="19"/>
        <v>0</v>
      </c>
    </row>
    <row r="767" spans="1:10">
      <c r="A767" s="11"/>
      <c r="B767" s="16"/>
      <c r="C767" s="17"/>
      <c r="D767" s="17"/>
      <c r="E767" s="17"/>
      <c r="F767" s="16"/>
      <c r="G767" s="16"/>
      <c r="H767" s="23"/>
      <c r="I767" s="28"/>
      <c r="J767" s="28"/>
    </row>
    <row r="768" spans="1:10">
      <c r="A768" s="11"/>
      <c r="B768" s="16"/>
      <c r="C768" s="17"/>
      <c r="D768" s="17"/>
      <c r="E768" s="17"/>
      <c r="F768" s="16"/>
      <c r="G768" s="16"/>
      <c r="H768" s="23"/>
      <c r="I768" s="28"/>
      <c r="J768" s="28">
        <f t="shared" si="19"/>
        <v>0</v>
      </c>
    </row>
    <row r="769" spans="1:10" ht="24.95" customHeight="1">
      <c r="A769" s="45" t="s">
        <v>73</v>
      </c>
      <c r="B769" s="10"/>
      <c r="C769" s="9" t="s">
        <v>304</v>
      </c>
      <c r="D769" s="10"/>
      <c r="E769" s="10"/>
      <c r="F769" s="10"/>
      <c r="G769" s="10"/>
      <c r="H769" s="23">
        <v>0</v>
      </c>
      <c r="I769" s="28"/>
      <c r="J769" s="28">
        <f>SUM(J770:J772)</f>
        <v>1075</v>
      </c>
    </row>
    <row r="770" spans="1:10" s="2" customFormat="1" ht="67.5">
      <c r="A770" s="11"/>
      <c r="B770" s="12"/>
      <c r="C770" s="46" t="s">
        <v>1124</v>
      </c>
      <c r="D770" s="47" t="s">
        <v>1125</v>
      </c>
      <c r="E770" s="47" t="s">
        <v>1126</v>
      </c>
      <c r="F770" s="47" t="s">
        <v>1117</v>
      </c>
      <c r="G770" s="47" t="s">
        <v>1075</v>
      </c>
      <c r="H770" s="48">
        <v>43</v>
      </c>
      <c r="I770" s="48">
        <v>25</v>
      </c>
      <c r="J770" s="28">
        <f t="shared" si="19"/>
        <v>1075</v>
      </c>
    </row>
    <row r="771" spans="1:10" s="2" customFormat="1">
      <c r="A771" s="11"/>
      <c r="B771" s="12"/>
      <c r="C771" s="13"/>
      <c r="D771" s="14"/>
      <c r="E771" s="14"/>
      <c r="F771" s="15"/>
      <c r="G771" s="15"/>
      <c r="H771" s="24"/>
      <c r="I771" s="28"/>
      <c r="J771" s="28">
        <f t="shared" si="19"/>
        <v>0</v>
      </c>
    </row>
    <row r="772" spans="1:10" s="2" customFormat="1" ht="10.9" customHeight="1">
      <c r="A772" s="11"/>
      <c r="B772" s="12"/>
      <c r="C772" s="13"/>
      <c r="D772" s="14"/>
      <c r="E772" s="14"/>
      <c r="F772" s="15"/>
      <c r="G772" s="15"/>
      <c r="H772" s="24"/>
      <c r="I772" s="28"/>
      <c r="J772" s="28">
        <f t="shared" si="19"/>
        <v>0</v>
      </c>
    </row>
    <row r="773" spans="1:10" ht="24.95" customHeight="1">
      <c r="A773" s="45" t="s">
        <v>75</v>
      </c>
      <c r="B773" s="10"/>
      <c r="C773" s="9" t="s">
        <v>308</v>
      </c>
      <c r="D773" s="10"/>
      <c r="E773" s="10"/>
      <c r="F773" s="10"/>
      <c r="G773" s="10"/>
      <c r="H773" s="23">
        <v>0</v>
      </c>
      <c r="I773" s="28"/>
      <c r="J773" s="28">
        <f>SUM(J774:J776)</f>
        <v>0</v>
      </c>
    </row>
    <row r="774" spans="1:10">
      <c r="A774" s="11"/>
      <c r="B774" s="16"/>
      <c r="C774" s="17"/>
      <c r="D774" s="17"/>
      <c r="E774" s="17"/>
      <c r="F774" s="16"/>
      <c r="G774" s="16"/>
      <c r="H774" s="23"/>
      <c r="I774" s="28"/>
      <c r="J774" s="28">
        <f t="shared" si="19"/>
        <v>0</v>
      </c>
    </row>
    <row r="775" spans="1:10">
      <c r="A775" s="11"/>
      <c r="B775" s="16"/>
      <c r="C775" s="17"/>
      <c r="D775" s="17"/>
      <c r="E775" s="17"/>
      <c r="F775" s="16"/>
      <c r="G775" s="16"/>
      <c r="H775" s="23"/>
      <c r="I775" s="28"/>
      <c r="J775" s="28"/>
    </row>
    <row r="776" spans="1:10">
      <c r="A776" s="11"/>
      <c r="B776" s="16"/>
      <c r="C776" s="17"/>
      <c r="D776" s="17"/>
      <c r="E776" s="17"/>
      <c r="F776" s="16"/>
      <c r="G776" s="16"/>
      <c r="H776" s="23"/>
      <c r="I776" s="28"/>
      <c r="J776" s="28">
        <f t="shared" si="19"/>
        <v>0</v>
      </c>
    </row>
    <row r="777" spans="1:10" ht="24.95" customHeight="1">
      <c r="A777" s="45" t="s">
        <v>77</v>
      </c>
      <c r="B777" s="10"/>
      <c r="C777" s="9" t="s">
        <v>309</v>
      </c>
      <c r="D777" s="10"/>
      <c r="E777" s="10"/>
      <c r="F777" s="10"/>
      <c r="G777" s="10"/>
      <c r="H777" s="23">
        <v>0</v>
      </c>
      <c r="I777" s="28"/>
      <c r="J777" s="28">
        <f>SUM(J778:J780)</f>
        <v>612</v>
      </c>
    </row>
    <row r="778" spans="1:10" s="2" customFormat="1" ht="22.5">
      <c r="A778" s="11"/>
      <c r="B778" s="12"/>
      <c r="C778" s="46" t="s">
        <v>1127</v>
      </c>
      <c r="D778" s="47" t="s">
        <v>1128</v>
      </c>
      <c r="E778" s="47" t="s">
        <v>17</v>
      </c>
      <c r="F778" s="47" t="s">
        <v>1117</v>
      </c>
      <c r="G778" s="47" t="s">
        <v>19</v>
      </c>
      <c r="H778" s="48">
        <v>45</v>
      </c>
      <c r="I778" s="48">
        <v>13.6</v>
      </c>
      <c r="J778" s="28">
        <f t="shared" si="19"/>
        <v>612</v>
      </c>
    </row>
    <row r="779" spans="1:10" s="2" customFormat="1">
      <c r="A779" s="11"/>
      <c r="B779" s="12"/>
      <c r="C779" s="13"/>
      <c r="D779" s="14"/>
      <c r="E779" s="14"/>
      <c r="F779" s="15"/>
      <c r="G779" s="15"/>
      <c r="H779" s="24"/>
      <c r="I779" s="28"/>
      <c r="J779" s="28">
        <f t="shared" si="19"/>
        <v>0</v>
      </c>
    </row>
    <row r="780" spans="1:10" s="2" customFormat="1">
      <c r="A780" s="11"/>
      <c r="B780" s="12"/>
      <c r="C780" s="13"/>
      <c r="D780" s="14"/>
      <c r="E780" s="14"/>
      <c r="F780" s="15"/>
      <c r="G780" s="15"/>
      <c r="H780" s="24"/>
      <c r="I780" s="28"/>
      <c r="J780" s="28">
        <f t="shared" si="19"/>
        <v>0</v>
      </c>
    </row>
    <row r="781" spans="1:10" ht="24.95" customHeight="1">
      <c r="A781" s="45" t="s">
        <v>79</v>
      </c>
      <c r="B781" s="10"/>
      <c r="C781" s="9" t="s">
        <v>312</v>
      </c>
      <c r="D781" s="10"/>
      <c r="E781" s="10"/>
      <c r="F781" s="10"/>
      <c r="G781" s="10"/>
      <c r="H781" s="23">
        <v>0</v>
      </c>
      <c r="I781" s="28"/>
      <c r="J781" s="28">
        <f>SUM(J782:J784)</f>
        <v>0</v>
      </c>
    </row>
    <row r="782" spans="1:10">
      <c r="A782" s="11"/>
      <c r="B782" s="16"/>
      <c r="C782" s="17"/>
      <c r="D782" s="17"/>
      <c r="E782" s="17"/>
      <c r="F782" s="16"/>
      <c r="G782" s="16"/>
      <c r="H782" s="23"/>
      <c r="I782" s="28"/>
      <c r="J782" s="28">
        <f t="shared" si="19"/>
        <v>0</v>
      </c>
    </row>
    <row r="783" spans="1:10">
      <c r="A783" s="11"/>
      <c r="B783" s="16"/>
      <c r="C783" s="17"/>
      <c r="D783" s="17"/>
      <c r="E783" s="17"/>
      <c r="F783" s="16"/>
      <c r="G783" s="16"/>
      <c r="H783" s="23"/>
      <c r="I783" s="28"/>
      <c r="J783" s="28"/>
    </row>
    <row r="784" spans="1:10">
      <c r="A784" s="11"/>
      <c r="B784" s="16"/>
      <c r="C784" s="17"/>
      <c r="D784" s="17"/>
      <c r="E784" s="17"/>
      <c r="F784" s="16"/>
      <c r="G784" s="16"/>
      <c r="H784" s="23"/>
      <c r="I784" s="28"/>
      <c r="J784" s="28">
        <f t="shared" si="19"/>
        <v>0</v>
      </c>
    </row>
    <row r="785" spans="1:10" ht="24.95" customHeight="1">
      <c r="A785" s="45" t="s">
        <v>81</v>
      </c>
      <c r="B785" s="10"/>
      <c r="C785" s="9" t="s">
        <v>212</v>
      </c>
      <c r="D785" s="10"/>
      <c r="E785" s="10"/>
      <c r="F785" s="10"/>
      <c r="G785" s="10"/>
      <c r="H785" s="23">
        <v>0</v>
      </c>
      <c r="I785" s="28"/>
      <c r="J785" s="28">
        <f>SUM(J786:J788)</f>
        <v>612</v>
      </c>
    </row>
    <row r="786" spans="1:10" s="2" customFormat="1" ht="22.5">
      <c r="A786" s="11"/>
      <c r="B786" s="12"/>
      <c r="C786" s="46" t="s">
        <v>1129</v>
      </c>
      <c r="D786" s="47" t="s">
        <v>797</v>
      </c>
      <c r="E786" s="47" t="s">
        <v>17</v>
      </c>
      <c r="F786" s="47" t="s">
        <v>1117</v>
      </c>
      <c r="G786" s="47" t="s">
        <v>19</v>
      </c>
      <c r="H786" s="48">
        <v>45</v>
      </c>
      <c r="I786" s="48">
        <v>13.6</v>
      </c>
      <c r="J786" s="28">
        <f t="shared" si="19"/>
        <v>612</v>
      </c>
    </row>
    <row r="787" spans="1:10" s="2" customFormat="1">
      <c r="A787" s="11"/>
      <c r="B787" s="12"/>
      <c r="C787" s="13"/>
      <c r="D787" s="14"/>
      <c r="E787" s="14"/>
      <c r="F787" s="15"/>
      <c r="G787" s="15"/>
      <c r="H787" s="24"/>
      <c r="I787" s="28"/>
      <c r="J787" s="28">
        <f t="shared" si="19"/>
        <v>0</v>
      </c>
    </row>
    <row r="788" spans="1:10" s="2" customFormat="1">
      <c r="A788" s="11"/>
      <c r="B788" s="12"/>
      <c r="C788" s="13"/>
      <c r="D788" s="14"/>
      <c r="E788" s="14"/>
      <c r="F788" s="15"/>
      <c r="G788" s="15"/>
      <c r="H788" s="24"/>
      <c r="I788" s="28"/>
      <c r="J788" s="28">
        <f t="shared" si="19"/>
        <v>0</v>
      </c>
    </row>
    <row r="789" spans="1:10" ht="24.95" customHeight="1">
      <c r="A789" s="45" t="s">
        <v>83</v>
      </c>
      <c r="B789" s="10"/>
      <c r="C789" s="9" t="s">
        <v>219</v>
      </c>
      <c r="D789" s="10"/>
      <c r="E789" s="10"/>
      <c r="F789" s="10"/>
      <c r="G789" s="10"/>
      <c r="H789" s="23">
        <v>0</v>
      </c>
      <c r="I789" s="28"/>
      <c r="J789" s="28">
        <f>SUM(J790:J792)</f>
        <v>15</v>
      </c>
    </row>
    <row r="790" spans="1:10" ht="67.5">
      <c r="A790" s="11"/>
      <c r="B790" s="16"/>
      <c r="C790" s="72" t="s">
        <v>1130</v>
      </c>
      <c r="D790" s="54" t="s">
        <v>799</v>
      </c>
      <c r="E790" s="55" t="s">
        <v>1131</v>
      </c>
      <c r="F790" s="55" t="s">
        <v>1117</v>
      </c>
      <c r="G790" s="55" t="s">
        <v>19</v>
      </c>
      <c r="H790" s="48">
        <v>1</v>
      </c>
      <c r="I790" s="48">
        <v>15</v>
      </c>
      <c r="J790" s="28">
        <f t="shared" si="19"/>
        <v>15</v>
      </c>
    </row>
    <row r="791" spans="1:10">
      <c r="A791" s="11"/>
      <c r="B791" s="16"/>
      <c r="C791" s="17"/>
      <c r="D791" s="17"/>
      <c r="E791" s="17"/>
      <c r="F791" s="16"/>
      <c r="G791" s="16"/>
      <c r="H791" s="23"/>
      <c r="I791" s="28"/>
      <c r="J791" s="28"/>
    </row>
    <row r="792" spans="1:10">
      <c r="A792" s="11"/>
      <c r="B792" s="16"/>
      <c r="C792" s="17"/>
      <c r="D792" s="17"/>
      <c r="E792" s="17"/>
      <c r="F792" s="16"/>
      <c r="G792" s="16"/>
      <c r="H792" s="23"/>
      <c r="I792" s="28"/>
      <c r="J792" s="28">
        <f t="shared" si="19"/>
        <v>0</v>
      </c>
    </row>
    <row r="793" spans="1:10" ht="24.95" customHeight="1">
      <c r="A793" s="45" t="s">
        <v>85</v>
      </c>
      <c r="B793" s="10"/>
      <c r="C793" s="9" t="s">
        <v>220</v>
      </c>
      <c r="D793" s="10"/>
      <c r="E793" s="10"/>
      <c r="F793" s="10"/>
      <c r="G793" s="10"/>
      <c r="H793" s="23">
        <v>0</v>
      </c>
      <c r="I793" s="28"/>
      <c r="J793" s="28">
        <f>SUM(J794:J796)</f>
        <v>495</v>
      </c>
    </row>
    <row r="794" spans="1:10" s="2" customFormat="1">
      <c r="A794" s="11"/>
      <c r="B794" s="12"/>
      <c r="C794" s="46" t="s">
        <v>1132</v>
      </c>
      <c r="D794" s="47" t="s">
        <v>1133</v>
      </c>
      <c r="E794" s="47" t="s">
        <v>17</v>
      </c>
      <c r="F794" s="47" t="s">
        <v>1117</v>
      </c>
      <c r="G794" s="47" t="s">
        <v>1075</v>
      </c>
      <c r="H794" s="48">
        <v>45</v>
      </c>
      <c r="I794" s="48">
        <v>11</v>
      </c>
      <c r="J794" s="28">
        <f t="shared" si="19"/>
        <v>495</v>
      </c>
    </row>
    <row r="795" spans="1:10" s="2" customFormat="1">
      <c r="A795" s="11"/>
      <c r="B795" s="12"/>
      <c r="C795" s="13"/>
      <c r="D795" s="14"/>
      <c r="E795" s="14"/>
      <c r="F795" s="15"/>
      <c r="G795" s="15"/>
      <c r="H795" s="24"/>
      <c r="I795" s="28"/>
      <c r="J795" s="28">
        <f t="shared" si="19"/>
        <v>0</v>
      </c>
    </row>
    <row r="796" spans="1:10" s="2" customFormat="1">
      <c r="A796" s="11"/>
      <c r="B796" s="12"/>
      <c r="C796" s="13"/>
      <c r="D796" s="14"/>
      <c r="E796" s="14"/>
      <c r="F796" s="15"/>
      <c r="G796" s="15"/>
      <c r="H796" s="24"/>
      <c r="I796" s="28"/>
      <c r="J796" s="28">
        <f t="shared" si="19"/>
        <v>0</v>
      </c>
    </row>
    <row r="797" spans="1:10" ht="25.9" customHeight="1">
      <c r="A797" s="45" t="s">
        <v>126</v>
      </c>
      <c r="B797" s="10"/>
      <c r="C797" s="9" t="s">
        <v>227</v>
      </c>
      <c r="D797" s="10"/>
      <c r="E797" s="10"/>
      <c r="F797" s="10"/>
      <c r="G797" s="10"/>
      <c r="H797" s="23">
        <v>0</v>
      </c>
      <c r="I797" s="28"/>
      <c r="J797" s="28">
        <f>SUM(J800:J800)</f>
        <v>0</v>
      </c>
    </row>
    <row r="798" spans="1:10" ht="10.9" customHeight="1">
      <c r="A798" s="45"/>
      <c r="B798" s="10"/>
      <c r="C798" s="9"/>
      <c r="D798" s="10"/>
      <c r="E798" s="10"/>
      <c r="F798" s="10"/>
      <c r="G798" s="10"/>
      <c r="H798" s="23"/>
      <c r="I798" s="28"/>
      <c r="J798" s="28"/>
    </row>
    <row r="799" spans="1:10" ht="12" customHeight="1">
      <c r="A799" s="45"/>
      <c r="B799" s="10"/>
      <c r="C799" s="9"/>
      <c r="D799" s="10"/>
      <c r="E799" s="10"/>
      <c r="F799" s="10"/>
      <c r="G799" s="10"/>
      <c r="H799" s="23"/>
      <c r="I799" s="28"/>
      <c r="J799" s="28"/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ht="24.95" customHeight="1">
      <c r="A801" s="45" t="s">
        <v>127</v>
      </c>
      <c r="B801" s="10"/>
      <c r="C801" s="9" t="s">
        <v>58</v>
      </c>
      <c r="D801" s="10"/>
      <c r="E801" s="10"/>
      <c r="F801" s="10"/>
      <c r="G801" s="10"/>
      <c r="H801" s="23">
        <v>0</v>
      </c>
      <c r="I801" s="28"/>
      <c r="J801" s="28">
        <f>SUM(J802:J804)</f>
        <v>0</v>
      </c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>
        <f t="shared" si="19"/>
        <v>0</v>
      </c>
    </row>
    <row r="803" spans="1:10" s="2" customFormat="1">
      <c r="A803" s="11"/>
      <c r="B803" s="12"/>
      <c r="C803" s="13"/>
      <c r="D803" s="14"/>
      <c r="E803" s="14"/>
      <c r="F803" s="15"/>
      <c r="G803" s="15"/>
      <c r="H803" s="24"/>
      <c r="I803" s="28"/>
      <c r="J803" s="28">
        <f t="shared" si="19"/>
        <v>0</v>
      </c>
    </row>
    <row r="804" spans="1:10" s="2" customFormat="1">
      <c r="A804" s="11"/>
      <c r="B804" s="12"/>
      <c r="C804" s="13"/>
      <c r="D804" s="14"/>
      <c r="E804" s="14"/>
      <c r="F804" s="15"/>
      <c r="G804" s="15"/>
      <c r="H804" s="24"/>
      <c r="I804" s="28"/>
      <c r="J804" s="28">
        <f t="shared" si="19"/>
        <v>0</v>
      </c>
    </row>
    <row r="805" spans="1:10" ht="24.95" customHeight="1">
      <c r="A805" s="45" t="s">
        <v>128</v>
      </c>
      <c r="B805" s="10"/>
      <c r="C805" s="9" t="s">
        <v>60</v>
      </c>
      <c r="D805" s="10"/>
      <c r="E805" s="10"/>
      <c r="F805" s="10"/>
      <c r="G805" s="10"/>
      <c r="H805" s="23">
        <v>0</v>
      </c>
      <c r="I805" s="28"/>
      <c r="J805" s="28">
        <f>SUM(J806:J808)</f>
        <v>630</v>
      </c>
    </row>
    <row r="806" spans="1:10" s="2" customFormat="1">
      <c r="A806" s="11"/>
      <c r="B806" s="12"/>
      <c r="C806" s="61" t="s">
        <v>319</v>
      </c>
      <c r="D806" s="46" t="s">
        <v>124</v>
      </c>
      <c r="E806" s="47" t="s">
        <v>124</v>
      </c>
      <c r="F806" s="47" t="s">
        <v>1117</v>
      </c>
      <c r="G806" s="47" t="s">
        <v>757</v>
      </c>
      <c r="H806" s="48">
        <v>45</v>
      </c>
      <c r="I806" s="48">
        <v>14</v>
      </c>
      <c r="J806" s="28">
        <f t="shared" si="19"/>
        <v>630</v>
      </c>
    </row>
    <row r="807" spans="1:10" s="2" customFormat="1">
      <c r="A807" s="11"/>
      <c r="B807" s="12"/>
      <c r="C807" s="13"/>
      <c r="D807" s="14"/>
      <c r="E807" s="14"/>
      <c r="F807" s="15"/>
      <c r="G807" s="15"/>
      <c r="H807" s="24"/>
      <c r="I807" s="28"/>
      <c r="J807" s="28">
        <f t="shared" si="19"/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ht="24.95" customHeight="1">
      <c r="A809" s="45" t="s">
        <v>146</v>
      </c>
      <c r="B809" s="10"/>
      <c r="C809" s="9" t="s">
        <v>230</v>
      </c>
      <c r="D809" s="10"/>
      <c r="E809" s="10"/>
      <c r="F809" s="10"/>
      <c r="G809" s="10"/>
      <c r="H809" s="23">
        <v>0</v>
      </c>
      <c r="I809" s="28"/>
      <c r="J809" s="28">
        <f>SUM(J810:J812)</f>
        <v>1050</v>
      </c>
    </row>
    <row r="810" spans="1:10" s="2" customFormat="1" ht="56.25">
      <c r="A810" s="11"/>
      <c r="B810" s="12"/>
      <c r="C810" s="46" t="s">
        <v>1134</v>
      </c>
      <c r="D810" s="47" t="s">
        <v>1135</v>
      </c>
      <c r="E810" s="47" t="s">
        <v>1136</v>
      </c>
      <c r="F810" s="47" t="s">
        <v>1117</v>
      </c>
      <c r="G810" s="47" t="s">
        <v>33</v>
      </c>
      <c r="H810" s="48">
        <v>42</v>
      </c>
      <c r="I810" s="48">
        <v>25</v>
      </c>
      <c r="J810" s="28">
        <f t="shared" si="19"/>
        <v>1050</v>
      </c>
    </row>
    <row r="811" spans="1:10" s="2" customFormat="1">
      <c r="A811" s="11"/>
      <c r="B811" s="12"/>
      <c r="C811" s="13"/>
      <c r="D811" s="14"/>
      <c r="E811" s="14"/>
      <c r="F811" s="15"/>
      <c r="G811" s="15"/>
      <c r="H811" s="24"/>
      <c r="I811" s="28"/>
      <c r="J811" s="28">
        <f t="shared" si="19"/>
        <v>0</v>
      </c>
    </row>
    <row r="812" spans="1:10" s="2" customFormat="1">
      <c r="A812" s="11"/>
      <c r="B812" s="12"/>
      <c r="C812" s="13"/>
      <c r="D812" s="14"/>
      <c r="E812" s="14"/>
      <c r="F812" s="15"/>
      <c r="G812" s="15"/>
      <c r="H812" s="24"/>
      <c r="I812" s="28"/>
      <c r="J812" s="28">
        <f t="shared" si="19"/>
        <v>0</v>
      </c>
    </row>
    <row r="813" spans="1:10" ht="24.95" customHeight="1">
      <c r="A813" s="45" t="s">
        <v>175</v>
      </c>
      <c r="B813" s="10"/>
      <c r="C813" s="9" t="s">
        <v>235</v>
      </c>
      <c r="D813" s="10"/>
      <c r="E813" s="10"/>
      <c r="F813" s="10"/>
      <c r="G813" s="10"/>
      <c r="H813" s="23">
        <v>0</v>
      </c>
      <c r="I813" s="28"/>
      <c r="J813" s="28">
        <f>SUM(J814:J816)</f>
        <v>0</v>
      </c>
    </row>
    <row r="814" spans="1:10">
      <c r="A814" s="11"/>
      <c r="B814" s="16"/>
      <c r="C814" s="17"/>
      <c r="D814" s="17"/>
      <c r="E814" s="17"/>
      <c r="F814" s="16"/>
      <c r="G814" s="16"/>
      <c r="H814" s="23"/>
      <c r="I814" s="28"/>
      <c r="J814" s="28">
        <f t="shared" ref="J814:J848" si="20">H814*I814</f>
        <v>0</v>
      </c>
    </row>
    <row r="815" spans="1:10" s="2" customFormat="1">
      <c r="A815" s="11"/>
      <c r="B815" s="12"/>
      <c r="C815" s="13"/>
      <c r="D815" s="14"/>
      <c r="E815" s="14"/>
      <c r="F815" s="15"/>
      <c r="G815" s="15"/>
      <c r="H815" s="24"/>
      <c r="I815" s="28"/>
      <c r="J815" s="28">
        <f t="shared" si="20"/>
        <v>0</v>
      </c>
    </row>
    <row r="816" spans="1:10" s="2" customFormat="1">
      <c r="A816" s="11"/>
      <c r="B816" s="12"/>
      <c r="C816" s="13"/>
      <c r="D816" s="14"/>
      <c r="E816" s="14"/>
      <c r="F816" s="15"/>
      <c r="G816" s="15"/>
      <c r="H816" s="24"/>
      <c r="I816" s="28"/>
      <c r="J816" s="28">
        <f t="shared" si="20"/>
        <v>0</v>
      </c>
    </row>
    <row r="817" spans="1:10" ht="24.95" customHeight="1">
      <c r="A817" s="45" t="s">
        <v>176</v>
      </c>
      <c r="B817" s="10"/>
      <c r="C817" s="9" t="s">
        <v>324</v>
      </c>
      <c r="D817" s="10"/>
      <c r="E817" s="10"/>
      <c r="F817" s="10"/>
      <c r="G817" s="10"/>
      <c r="H817" s="23">
        <v>0</v>
      </c>
      <c r="I817" s="28"/>
      <c r="J817" s="28">
        <f>SUM(J818:J820)</f>
        <v>0</v>
      </c>
    </row>
    <row r="818" spans="1:10">
      <c r="A818" s="11"/>
      <c r="B818" s="16"/>
      <c r="C818" s="17"/>
      <c r="D818" s="17"/>
      <c r="E818" s="17"/>
      <c r="F818" s="16"/>
      <c r="G818" s="16"/>
      <c r="H818" s="23"/>
      <c r="I818" s="28"/>
      <c r="J818" s="28">
        <f t="shared" si="20"/>
        <v>0</v>
      </c>
    </row>
    <row r="819" spans="1:10">
      <c r="A819" s="11"/>
      <c r="B819" s="16"/>
      <c r="C819" s="17"/>
      <c r="D819" s="17"/>
      <c r="E819" s="17"/>
      <c r="F819" s="16"/>
      <c r="G819" s="16"/>
      <c r="H819" s="23"/>
      <c r="I819" s="28"/>
      <c r="J819" s="28"/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si="20"/>
        <v>0</v>
      </c>
    </row>
    <row r="821" spans="1:10" ht="24.95" customHeight="1">
      <c r="A821" s="45" t="s">
        <v>177</v>
      </c>
      <c r="B821" s="10"/>
      <c r="C821" s="9" t="s">
        <v>87</v>
      </c>
      <c r="D821" s="10"/>
      <c r="E821" s="10"/>
      <c r="F821" s="10"/>
      <c r="G821" s="10"/>
      <c r="H821" s="23">
        <v>0</v>
      </c>
      <c r="I821" s="28"/>
      <c r="J821" s="28">
        <f>SUM(J822:J824)</f>
        <v>96</v>
      </c>
    </row>
    <row r="822" spans="1:10" s="2" customFormat="1" ht="33.75">
      <c r="A822" s="11"/>
      <c r="B822" s="12"/>
      <c r="C822" s="74" t="s">
        <v>1137</v>
      </c>
      <c r="D822" s="76" t="s">
        <v>1138</v>
      </c>
      <c r="E822" s="76" t="s">
        <v>17</v>
      </c>
      <c r="F822" s="76" t="s">
        <v>1117</v>
      </c>
      <c r="G822" s="76" t="s">
        <v>371</v>
      </c>
      <c r="H822" s="78">
        <v>8</v>
      </c>
      <c r="I822" s="48">
        <v>12</v>
      </c>
      <c r="J822" s="28">
        <f t="shared" si="20"/>
        <v>96</v>
      </c>
    </row>
    <row r="823" spans="1:10" s="2" customFormat="1">
      <c r="A823" s="11"/>
      <c r="B823" s="12"/>
      <c r="C823" s="13"/>
      <c r="D823" s="14"/>
      <c r="E823" s="14"/>
      <c r="F823" s="15"/>
      <c r="G823" s="15"/>
      <c r="H823" s="24"/>
      <c r="I823" s="28"/>
      <c r="J823" s="28">
        <f t="shared" si="20"/>
        <v>0</v>
      </c>
    </row>
    <row r="824" spans="1:10" s="2" customFormat="1">
      <c r="A824" s="11"/>
      <c r="B824" s="12"/>
      <c r="C824" s="13"/>
      <c r="D824" s="14"/>
      <c r="E824" s="14"/>
      <c r="F824" s="15"/>
      <c r="G824" s="15"/>
      <c r="H824" s="24"/>
      <c r="I824" s="28"/>
      <c r="J824" s="28">
        <f t="shared" si="20"/>
        <v>0</v>
      </c>
    </row>
    <row r="825" spans="1:10" ht="24.95" customHeight="1">
      <c r="A825" s="45" t="s">
        <v>240</v>
      </c>
      <c r="B825" s="10"/>
      <c r="C825" s="9" t="s">
        <v>65</v>
      </c>
      <c r="D825" s="10"/>
      <c r="E825" s="10"/>
      <c r="F825" s="10"/>
      <c r="G825" s="10"/>
      <c r="H825" s="23">
        <v>0</v>
      </c>
      <c r="I825" s="28"/>
      <c r="J825" s="28">
        <f>SUM(J826:J828)</f>
        <v>337.40000000000003</v>
      </c>
    </row>
    <row r="826" spans="1:10" s="2" customFormat="1" ht="22.5">
      <c r="A826" s="11"/>
      <c r="B826" s="12"/>
      <c r="C826" s="46" t="s">
        <v>1139</v>
      </c>
      <c r="D826" s="47" t="s">
        <v>1140</v>
      </c>
      <c r="E826" s="47" t="s">
        <v>17</v>
      </c>
      <c r="F826" s="47" t="s">
        <v>1117</v>
      </c>
      <c r="G826" s="47" t="s">
        <v>427</v>
      </c>
      <c r="H826" s="48">
        <v>35</v>
      </c>
      <c r="I826" s="48">
        <v>9.64</v>
      </c>
      <c r="J826" s="28">
        <f t="shared" si="20"/>
        <v>337.40000000000003</v>
      </c>
    </row>
    <row r="827" spans="1:10" s="2" customFormat="1">
      <c r="A827" s="11"/>
      <c r="B827" s="12"/>
      <c r="C827" s="13"/>
      <c r="D827" s="14"/>
      <c r="E827" s="14"/>
      <c r="F827" s="15"/>
      <c r="G827" s="15"/>
      <c r="H827" s="24"/>
      <c r="I827" s="28"/>
      <c r="J827" s="28"/>
    </row>
    <row r="828" spans="1:10" s="2" customFormat="1" ht="10.9" customHeight="1">
      <c r="A828" s="11"/>
      <c r="B828" s="12"/>
      <c r="C828" s="13"/>
      <c r="D828" s="14"/>
      <c r="E828" s="14"/>
      <c r="F828" s="15"/>
      <c r="G828" s="15"/>
      <c r="H828" s="24"/>
      <c r="I828" s="28"/>
      <c r="J828" s="28">
        <f t="shared" si="20"/>
        <v>0</v>
      </c>
    </row>
    <row r="829" spans="1:10" ht="24.95" customHeight="1">
      <c r="A829" s="45" t="s">
        <v>241</v>
      </c>
      <c r="B829" s="10"/>
      <c r="C829" s="9" t="s">
        <v>70</v>
      </c>
      <c r="D829" s="10"/>
      <c r="E829" s="10"/>
      <c r="F829" s="10"/>
      <c r="G829" s="10"/>
      <c r="H829" s="23">
        <v>0</v>
      </c>
      <c r="I829" s="28"/>
      <c r="J829" s="28">
        <f>SUM(J830:J832)</f>
        <v>0</v>
      </c>
    </row>
    <row r="830" spans="1:10">
      <c r="A830" s="11"/>
      <c r="B830" s="16"/>
      <c r="C830" s="17"/>
      <c r="D830" s="17"/>
      <c r="E830" s="17"/>
      <c r="F830" s="16"/>
      <c r="G830" s="16"/>
      <c r="H830" s="23"/>
      <c r="I830" s="28"/>
      <c r="J830" s="28">
        <f t="shared" si="20"/>
        <v>0</v>
      </c>
    </row>
    <row r="831" spans="1:10" s="2" customFormat="1">
      <c r="A831" s="11"/>
      <c r="B831" s="16"/>
      <c r="C831" s="13"/>
      <c r="D831" s="14"/>
      <c r="E831" s="14"/>
      <c r="F831" s="15"/>
      <c r="G831" s="15"/>
      <c r="H831" s="24"/>
      <c r="I831" s="28"/>
      <c r="J831" s="28">
        <f t="shared" si="20"/>
        <v>0</v>
      </c>
    </row>
    <row r="832" spans="1:10" s="2" customFormat="1">
      <c r="A832" s="11"/>
      <c r="B832" s="12"/>
      <c r="C832" s="13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ht="24.95" customHeight="1">
      <c r="A833" s="45" t="s">
        <v>242</v>
      </c>
      <c r="B833" s="10"/>
      <c r="C833" s="9" t="s">
        <v>72</v>
      </c>
      <c r="D833" s="10"/>
      <c r="E833" s="10"/>
      <c r="F833" s="10"/>
      <c r="G833" s="10"/>
      <c r="H833" s="23">
        <v>0</v>
      </c>
      <c r="I833" s="28"/>
      <c r="J833" s="28">
        <f>SUM(J834:J840)</f>
        <v>0</v>
      </c>
    </row>
    <row r="834" spans="1:10">
      <c r="A834" s="11"/>
      <c r="B834" s="16"/>
      <c r="C834" s="17"/>
      <c r="D834" s="17"/>
      <c r="E834" s="17"/>
      <c r="F834" s="16"/>
      <c r="G834" s="16"/>
      <c r="H834" s="23"/>
      <c r="I834" s="28"/>
      <c r="J834" s="28">
        <f t="shared" si="20"/>
        <v>0</v>
      </c>
    </row>
    <row r="835" spans="1:10">
      <c r="A835" s="11"/>
      <c r="B835" s="16"/>
      <c r="C835" s="17"/>
      <c r="D835" s="17"/>
      <c r="E835" s="17"/>
      <c r="F835" s="16"/>
      <c r="G835" s="16"/>
      <c r="H835" s="23"/>
      <c r="I835" s="28"/>
      <c r="J835" s="28">
        <f t="shared" si="20"/>
        <v>0</v>
      </c>
    </row>
    <row r="836" spans="1:10" s="2" customFormat="1">
      <c r="A836" s="11"/>
      <c r="B836" s="16"/>
      <c r="C836" s="14"/>
      <c r="D836" s="14"/>
      <c r="E836" s="14"/>
      <c r="F836" s="15"/>
      <c r="G836" s="15"/>
      <c r="H836" s="24"/>
      <c r="I836" s="28"/>
      <c r="J836" s="28">
        <f t="shared" si="20"/>
        <v>0</v>
      </c>
    </row>
    <row r="837" spans="1:10">
      <c r="A837" s="11"/>
      <c r="B837" s="16"/>
      <c r="C837" s="17"/>
      <c r="D837" s="17"/>
      <c r="E837" s="17"/>
      <c r="F837" s="16"/>
      <c r="G837" s="16"/>
      <c r="H837" s="23"/>
      <c r="I837" s="28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0"/>
        <v>0</v>
      </c>
    </row>
    <row r="839" spans="1:10" s="2" customFormat="1">
      <c r="A839" s="11"/>
      <c r="B839" s="12"/>
      <c r="C839" s="14"/>
      <c r="D839" s="14"/>
      <c r="E839" s="14"/>
      <c r="F839" s="15"/>
      <c r="G839" s="15"/>
      <c r="H839" s="24"/>
      <c r="I839" s="28"/>
      <c r="J839" s="28">
        <f t="shared" si="20"/>
        <v>0</v>
      </c>
    </row>
    <row r="840" spans="1:10" s="2" customFormat="1">
      <c r="A840" s="11"/>
      <c r="B840" s="12"/>
      <c r="C840" s="14"/>
      <c r="D840" s="14"/>
      <c r="E840" s="14"/>
      <c r="F840" s="15"/>
      <c r="G840" s="15"/>
      <c r="H840" s="24"/>
      <c r="I840" s="28"/>
      <c r="J840" s="28">
        <f t="shared" si="20"/>
        <v>0</v>
      </c>
    </row>
    <row r="841" spans="1:10" ht="24.95" customHeight="1">
      <c r="A841" s="45" t="s">
        <v>243</v>
      </c>
      <c r="B841" s="10"/>
      <c r="C841" s="9" t="s">
        <v>74</v>
      </c>
      <c r="D841" s="10"/>
      <c r="E841" s="10"/>
      <c r="F841" s="10"/>
      <c r="G841" s="10"/>
      <c r="H841" s="23">
        <v>0</v>
      </c>
      <c r="I841" s="28"/>
      <c r="J841" s="28">
        <f>SUM(J842:J844)</f>
        <v>0</v>
      </c>
    </row>
    <row r="842" spans="1:10" s="2" customFormat="1">
      <c r="A842" s="11"/>
      <c r="B842" s="12"/>
      <c r="C842" s="13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 s="2" customFormat="1" ht="12" customHeight="1">
      <c r="A843" s="11"/>
      <c r="B843" s="12"/>
      <c r="C843" s="13"/>
      <c r="D843" s="14"/>
      <c r="E843" s="14"/>
      <c r="F843" s="15"/>
      <c r="G843" s="15"/>
      <c r="H843" s="24"/>
      <c r="I843" s="28"/>
      <c r="J843" s="28">
        <f t="shared" si="20"/>
        <v>0</v>
      </c>
    </row>
    <row r="844" spans="1:10" s="2" customFormat="1" ht="10.9" customHeigh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ht="25.5" customHeight="1">
      <c r="A845" s="45" t="s">
        <v>244</v>
      </c>
      <c r="B845" s="10"/>
      <c r="C845" s="9" t="s">
        <v>76</v>
      </c>
      <c r="D845" s="10"/>
      <c r="E845" s="10"/>
      <c r="F845" s="10"/>
      <c r="G845" s="10"/>
      <c r="H845" s="23">
        <v>0</v>
      </c>
      <c r="I845" s="28"/>
      <c r="J845" s="28">
        <f>SUM(J846:J848)</f>
        <v>0</v>
      </c>
    </row>
    <row r="846" spans="1:10">
      <c r="A846" s="11"/>
      <c r="B846" s="16"/>
      <c r="C846" s="17"/>
      <c r="D846" s="17"/>
      <c r="E846" s="17"/>
      <c r="F846" s="16"/>
      <c r="G846" s="16"/>
      <c r="H846" s="23"/>
      <c r="I846" s="28"/>
      <c r="J846" s="28">
        <f t="shared" si="20"/>
        <v>0</v>
      </c>
    </row>
    <row r="847" spans="1:10">
      <c r="A847" s="11"/>
      <c r="B847" s="16"/>
      <c r="C847" s="17"/>
      <c r="D847" s="17"/>
      <c r="E847" s="17"/>
      <c r="F847" s="16"/>
      <c r="G847" s="16"/>
      <c r="H847" s="23"/>
      <c r="I847" s="28"/>
      <c r="J847" s="28"/>
    </row>
    <row r="848" spans="1:10">
      <c r="A848" s="11"/>
      <c r="B848" s="16"/>
      <c r="C848" s="17"/>
      <c r="D848" s="17"/>
      <c r="E848" s="17"/>
      <c r="F848" s="16"/>
      <c r="G848" s="16"/>
      <c r="H848" s="23"/>
      <c r="I848" s="28"/>
      <c r="J848" s="28">
        <f t="shared" si="20"/>
        <v>0</v>
      </c>
    </row>
    <row r="849" spans="1:10" ht="24.95" customHeight="1">
      <c r="A849" s="45" t="s">
        <v>245</v>
      </c>
      <c r="B849" s="10"/>
      <c r="C849" s="9" t="s">
        <v>78</v>
      </c>
      <c r="D849" s="10"/>
      <c r="E849" s="10"/>
      <c r="F849" s="10"/>
      <c r="G849" s="10"/>
      <c r="H849" s="23">
        <v>0</v>
      </c>
      <c r="I849" s="28"/>
      <c r="J849" s="28">
        <f>SUM(J850:J852)</f>
        <v>0</v>
      </c>
    </row>
    <row r="850" spans="1:10" s="2" customFormat="1">
      <c r="A850" s="11"/>
      <c r="B850" s="12"/>
      <c r="C850" s="14"/>
      <c r="D850" s="13"/>
      <c r="E850" s="14"/>
      <c r="F850" s="15"/>
      <c r="G850" s="15"/>
      <c r="H850" s="24"/>
      <c r="I850" s="28"/>
      <c r="J850" s="28">
        <f t="shared" ref="J850:J864" si="21">H850*I850</f>
        <v>0</v>
      </c>
    </row>
    <row r="851" spans="1:10" s="2" customFormat="1">
      <c r="A851" s="11"/>
      <c r="B851" s="12"/>
      <c r="C851" s="14"/>
      <c r="D851" s="13"/>
      <c r="E851" s="14"/>
      <c r="F851" s="15"/>
      <c r="G851" s="15"/>
      <c r="H851" s="24"/>
      <c r="I851" s="28"/>
      <c r="J851" s="28">
        <f t="shared" si="21"/>
        <v>0</v>
      </c>
    </row>
    <row r="852" spans="1:10" s="2" customFormat="1">
      <c r="A852" s="11"/>
      <c r="B852" s="12"/>
      <c r="C852" s="14"/>
      <c r="D852" s="13"/>
      <c r="E852" s="14"/>
      <c r="F852" s="15"/>
      <c r="G852" s="15"/>
      <c r="H852" s="24"/>
      <c r="I852" s="28"/>
      <c r="J852" s="28">
        <f t="shared" si="21"/>
        <v>0</v>
      </c>
    </row>
    <row r="853" spans="1:10" ht="24.95" customHeight="1">
      <c r="A853" s="45" t="s">
        <v>246</v>
      </c>
      <c r="B853" s="10"/>
      <c r="C853" s="9" t="s">
        <v>82</v>
      </c>
      <c r="D853" s="10"/>
      <c r="E853" s="10"/>
      <c r="F853" s="10"/>
      <c r="G853" s="10"/>
      <c r="H853" s="23">
        <v>0</v>
      </c>
      <c r="I853" s="28"/>
      <c r="J853" s="28">
        <f>SUM(J854:J856)</f>
        <v>0</v>
      </c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1"/>
        <v>0</v>
      </c>
    </row>
    <row r="855" spans="1:10">
      <c r="A855" s="11"/>
      <c r="B855" s="16"/>
      <c r="C855" s="17"/>
      <c r="D855" s="17"/>
      <c r="E855" s="17"/>
      <c r="F855" s="16"/>
      <c r="G855" s="16"/>
      <c r="H855" s="23"/>
      <c r="I855" s="28"/>
      <c r="J855" s="28">
        <f t="shared" si="21"/>
        <v>0</v>
      </c>
    </row>
    <row r="856" spans="1:10">
      <c r="A856" s="11"/>
      <c r="B856" s="16"/>
      <c r="C856" s="17"/>
      <c r="D856" s="17"/>
      <c r="E856" s="17"/>
      <c r="F856" s="16"/>
      <c r="G856" s="16"/>
      <c r="H856" s="23"/>
      <c r="I856" s="28"/>
      <c r="J856" s="28">
        <f t="shared" si="21"/>
        <v>0</v>
      </c>
    </row>
    <row r="857" spans="1:10" ht="24.95" customHeight="1">
      <c r="A857" s="45" t="s">
        <v>329</v>
      </c>
      <c r="B857" s="10"/>
      <c r="C857" s="9" t="s">
        <v>84</v>
      </c>
      <c r="D857" s="10"/>
      <c r="E857" s="10"/>
      <c r="F857" s="10"/>
      <c r="G857" s="10"/>
      <c r="H857" s="23">
        <v>0</v>
      </c>
      <c r="I857" s="28"/>
      <c r="J857" s="28">
        <f>SUM(J858:J860)</f>
        <v>0</v>
      </c>
    </row>
    <row r="858" spans="1:10">
      <c r="A858" s="11"/>
      <c r="B858" s="16"/>
      <c r="C858" s="17"/>
      <c r="D858" s="17"/>
      <c r="E858" s="17"/>
      <c r="F858" s="16"/>
      <c r="G858" s="16"/>
      <c r="H858" s="23"/>
      <c r="I858" s="28"/>
      <c r="J858" s="28">
        <f t="shared" si="21"/>
        <v>0</v>
      </c>
    </row>
    <row r="859" spans="1:10">
      <c r="A859" s="11"/>
      <c r="B859" s="16"/>
      <c r="C859" s="17"/>
      <c r="D859" s="17"/>
      <c r="E859" s="17"/>
      <c r="F859" s="16"/>
      <c r="G859" s="16"/>
      <c r="H859" s="23"/>
      <c r="I859" s="28"/>
      <c r="J859" s="28">
        <f t="shared" si="21"/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 ht="24.95" customHeight="1">
      <c r="A861" s="45" t="s">
        <v>330</v>
      </c>
      <c r="B861" s="10"/>
      <c r="C861" s="9" t="s">
        <v>86</v>
      </c>
      <c r="D861" s="10"/>
      <c r="E861" s="10"/>
      <c r="F861" s="10"/>
      <c r="G861" s="10"/>
      <c r="H861" s="23">
        <v>0</v>
      </c>
      <c r="I861" s="28"/>
      <c r="J861" s="28">
        <f>SUM(J862:J864)</f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>
      <c r="A863" s="11"/>
      <c r="B863" s="16"/>
      <c r="C863" s="17"/>
      <c r="D863" s="17"/>
      <c r="E863" s="17"/>
      <c r="F863" s="16"/>
      <c r="G863" s="16"/>
      <c r="H863" s="23"/>
      <c r="I863" s="28"/>
      <c r="J863" s="28">
        <f t="shared" si="21"/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 s="2" customFormat="1" ht="15.75">
      <c r="A865" s="32" t="s">
        <v>91</v>
      </c>
      <c r="B865" s="33"/>
      <c r="C865" s="34"/>
      <c r="D865" s="35"/>
      <c r="E865" s="35"/>
      <c r="F865" s="36"/>
      <c r="G865" s="36"/>
      <c r="H865" s="37"/>
      <c r="I865" s="38"/>
      <c r="J865" s="28"/>
    </row>
    <row r="866" spans="1:10" ht="24.95" customHeight="1">
      <c r="A866" s="41" t="s">
        <v>331</v>
      </c>
      <c r="B866" s="40"/>
      <c r="C866" s="42"/>
      <c r="D866" s="42"/>
      <c r="E866" s="42"/>
      <c r="F866" s="42"/>
      <c r="G866" s="42"/>
      <c r="H866" s="43"/>
      <c r="I866" s="44"/>
      <c r="J866" s="28"/>
    </row>
    <row r="867" spans="1:10" ht="24.95" customHeight="1">
      <c r="A867" s="45" t="s">
        <v>13</v>
      </c>
      <c r="B867" s="10"/>
      <c r="C867" s="9" t="s">
        <v>93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 s="2" customFormat="1">
      <c r="A868" s="11"/>
      <c r="B868" s="12"/>
      <c r="C868" s="13"/>
      <c r="D868" s="14"/>
      <c r="E868" s="14"/>
      <c r="F868" s="15"/>
      <c r="G868" s="15"/>
      <c r="H868" s="24"/>
      <c r="I868" s="28"/>
      <c r="J868" s="28">
        <f>H868*I868</f>
        <v>0</v>
      </c>
    </row>
    <row r="869" spans="1:10" s="2" customFormat="1">
      <c r="A869" s="11"/>
      <c r="B869" s="12"/>
      <c r="C869" s="13"/>
      <c r="D869" s="14"/>
      <c r="E869" s="14"/>
      <c r="F869" s="15"/>
      <c r="G869" s="15"/>
      <c r="H869" s="24"/>
      <c r="I869" s="28"/>
      <c r="J869" s="28">
        <f t="shared" ref="J869:J932" si="22">H869*I869</f>
        <v>0</v>
      </c>
    </row>
    <row r="870" spans="1:10" s="2" customFormat="1">
      <c r="A870" s="11"/>
      <c r="B870" s="12"/>
      <c r="C870" s="13"/>
      <c r="D870" s="14"/>
      <c r="E870" s="14"/>
      <c r="F870" s="15"/>
      <c r="G870" s="15"/>
      <c r="H870" s="24"/>
      <c r="I870" s="28"/>
      <c r="J870" s="28">
        <f t="shared" si="22"/>
        <v>0</v>
      </c>
    </row>
    <row r="871" spans="1:10" ht="24.95" customHeight="1">
      <c r="A871" s="45" t="s">
        <v>94</v>
      </c>
      <c r="B871" s="10"/>
      <c r="C871" s="9" t="s">
        <v>95</v>
      </c>
      <c r="D871" s="10"/>
      <c r="E871" s="10"/>
      <c r="F871" s="10"/>
      <c r="G871" s="10"/>
      <c r="H871" s="23">
        <v>0</v>
      </c>
      <c r="I871" s="28"/>
      <c r="J871" s="28">
        <f>SUM(J872:J874)</f>
        <v>503.2</v>
      </c>
    </row>
    <row r="872" spans="1:10" s="2" customFormat="1" ht="22.5">
      <c r="A872" s="11"/>
      <c r="B872" s="12"/>
      <c r="C872" s="46" t="s">
        <v>1141</v>
      </c>
      <c r="D872" s="47" t="s">
        <v>1142</v>
      </c>
      <c r="E872" s="47" t="s">
        <v>17</v>
      </c>
      <c r="F872" s="47" t="s">
        <v>1143</v>
      </c>
      <c r="G872" s="47" t="s">
        <v>19</v>
      </c>
      <c r="H872" s="48">
        <v>37</v>
      </c>
      <c r="I872" s="48">
        <v>13.6</v>
      </c>
      <c r="J872" s="28">
        <f t="shared" si="22"/>
        <v>503.2</v>
      </c>
    </row>
    <row r="873" spans="1:10" s="2" customFormat="1">
      <c r="A873" s="11"/>
      <c r="B873" s="12"/>
      <c r="C873" s="13"/>
      <c r="D873" s="14"/>
      <c r="E873" s="14"/>
      <c r="F873" s="15"/>
      <c r="G873" s="15"/>
      <c r="H873" s="24"/>
      <c r="I873" s="28"/>
      <c r="J873" s="28">
        <f t="shared" si="22"/>
        <v>0</v>
      </c>
    </row>
    <row r="874" spans="1:10">
      <c r="A874" s="11"/>
      <c r="B874" s="16"/>
      <c r="C874" s="17"/>
      <c r="D874" s="17"/>
      <c r="E874" s="17"/>
      <c r="F874" s="16"/>
      <c r="G874" s="16"/>
      <c r="H874" s="23"/>
      <c r="I874" s="28"/>
      <c r="J874" s="28">
        <f t="shared" si="22"/>
        <v>0</v>
      </c>
    </row>
    <row r="875" spans="1:10" ht="24.95" customHeight="1">
      <c r="A875" s="45" t="s">
        <v>96</v>
      </c>
      <c r="B875" s="10"/>
      <c r="C875" s="9" t="s">
        <v>97</v>
      </c>
      <c r="D875" s="10"/>
      <c r="E875" s="10"/>
      <c r="F875" s="10"/>
      <c r="G875" s="10"/>
      <c r="H875" s="23">
        <v>0</v>
      </c>
      <c r="I875" s="28"/>
      <c r="J875" s="28">
        <f>SUM(J876:J878)</f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2"/>
        <v>0</v>
      </c>
    </row>
    <row r="877" spans="1:10" s="2" customFormat="1">
      <c r="A877" s="11"/>
      <c r="B877" s="12"/>
      <c r="C877" s="13"/>
      <c r="D877" s="14"/>
      <c r="E877" s="14"/>
      <c r="F877" s="15"/>
      <c r="G877" s="15"/>
      <c r="H877" s="24"/>
      <c r="I877" s="28"/>
      <c r="J877" s="28">
        <f t="shared" si="22"/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ht="24.95" customHeight="1">
      <c r="A879" s="45" t="s">
        <v>104</v>
      </c>
      <c r="B879" s="10"/>
      <c r="C879" s="9" t="s">
        <v>28</v>
      </c>
      <c r="D879" s="10"/>
      <c r="E879" s="10"/>
      <c r="F879" s="10"/>
      <c r="G879" s="10"/>
      <c r="H879" s="23">
        <v>0</v>
      </c>
      <c r="I879" s="28"/>
      <c r="J879" s="28">
        <f>SUM(J880:J882)</f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28"/>
      <c r="J880" s="28">
        <f t="shared" si="22"/>
        <v>0</v>
      </c>
    </row>
    <row r="881" spans="1:10">
      <c r="A881" s="11"/>
      <c r="B881" s="16"/>
      <c r="C881" s="17"/>
      <c r="D881" s="17"/>
      <c r="E881" s="17"/>
      <c r="F881" s="16"/>
      <c r="G881" s="16"/>
      <c r="H881" s="23"/>
      <c r="I881" s="28"/>
      <c r="J881" s="28">
        <f t="shared" si="22"/>
        <v>0</v>
      </c>
    </row>
    <row r="882" spans="1:10">
      <c r="A882" s="11"/>
      <c r="B882" s="16"/>
      <c r="C882" s="17"/>
      <c r="D882" s="17"/>
      <c r="E882" s="17"/>
      <c r="F882" s="16"/>
      <c r="G882" s="16"/>
      <c r="H882" s="23"/>
      <c r="I882" s="28"/>
      <c r="J882" s="28">
        <f t="shared" si="22"/>
        <v>0</v>
      </c>
    </row>
    <row r="883" spans="1:10" ht="24.95" customHeight="1">
      <c r="A883" s="45" t="s">
        <v>39</v>
      </c>
      <c r="B883" s="10"/>
      <c r="C883" s="9" t="s">
        <v>334</v>
      </c>
      <c r="D883" s="10"/>
      <c r="E883" s="10"/>
      <c r="F883" s="10"/>
      <c r="G883" s="10"/>
      <c r="H883" s="23">
        <v>0</v>
      </c>
      <c r="I883" s="28"/>
      <c r="J883" s="28">
        <f>SUM(J884:J886)</f>
        <v>481</v>
      </c>
    </row>
    <row r="884" spans="1:10" s="2" customFormat="1">
      <c r="A884" s="11"/>
      <c r="B884" s="12"/>
      <c r="C884" s="46" t="s">
        <v>1144</v>
      </c>
      <c r="D884" s="47" t="s">
        <v>1145</v>
      </c>
      <c r="E884" s="47" t="s">
        <v>17</v>
      </c>
      <c r="F884" s="47" t="s">
        <v>1143</v>
      </c>
      <c r="G884" s="47" t="s">
        <v>33</v>
      </c>
      <c r="H884" s="48">
        <v>37</v>
      </c>
      <c r="I884" s="48">
        <v>13</v>
      </c>
      <c r="J884" s="28">
        <f t="shared" si="22"/>
        <v>481</v>
      </c>
    </row>
    <row r="885" spans="1:10" s="2" customFormat="1">
      <c r="A885" s="11"/>
      <c r="B885" s="12"/>
      <c r="C885" s="13"/>
      <c r="D885" s="14"/>
      <c r="E885" s="14"/>
      <c r="F885" s="15"/>
      <c r="G885" s="15"/>
      <c r="H885" s="24"/>
      <c r="I885" s="28"/>
      <c r="J885" s="28">
        <f t="shared" si="22"/>
        <v>0</v>
      </c>
    </row>
    <row r="886" spans="1:10" s="2" customFormat="1">
      <c r="A886" s="11"/>
      <c r="B886" s="12"/>
      <c r="C886" s="13"/>
      <c r="D886" s="14"/>
      <c r="E886" s="14"/>
      <c r="F886" s="15"/>
      <c r="G886" s="15"/>
      <c r="H886" s="24"/>
      <c r="I886" s="28"/>
      <c r="J886" s="28">
        <f t="shared" si="22"/>
        <v>0</v>
      </c>
    </row>
    <row r="887" spans="1:10" ht="24.95" customHeight="1">
      <c r="A887" s="45" t="s">
        <v>41</v>
      </c>
      <c r="B887" s="10"/>
      <c r="C887" s="9" t="s">
        <v>1098</v>
      </c>
      <c r="D887" s="10"/>
      <c r="E887" s="10"/>
      <c r="F887" s="10"/>
      <c r="G887" s="10"/>
      <c r="H887" s="23">
        <v>0</v>
      </c>
      <c r="I887" s="28"/>
      <c r="J887" s="28">
        <f>SUM(J888:J890)</f>
        <v>39</v>
      </c>
    </row>
    <row r="888" spans="1:10" ht="101.25">
      <c r="A888" s="11"/>
      <c r="B888" s="16"/>
      <c r="C888" s="79" t="s">
        <v>1146</v>
      </c>
      <c r="D888" s="80" t="s">
        <v>1147</v>
      </c>
      <c r="E888" s="81" t="s">
        <v>1148</v>
      </c>
      <c r="F888" s="46" t="s">
        <v>1143</v>
      </c>
      <c r="G888" s="47" t="s">
        <v>33</v>
      </c>
      <c r="H888" s="48">
        <v>2</v>
      </c>
      <c r="I888" s="28">
        <v>19.5</v>
      </c>
      <c r="J888" s="28">
        <f t="shared" si="22"/>
        <v>39</v>
      </c>
    </row>
    <row r="889" spans="1:10">
      <c r="A889" s="11"/>
      <c r="B889" s="16"/>
      <c r="C889" s="17"/>
      <c r="D889" s="17"/>
      <c r="E889" s="17"/>
      <c r="F889" s="16"/>
      <c r="G889" s="16"/>
      <c r="H889" s="23"/>
      <c r="I889" s="28"/>
      <c r="J889" s="28">
        <f t="shared" si="22"/>
        <v>0</v>
      </c>
    </row>
    <row r="890" spans="1:10" s="2" customFormat="1">
      <c r="A890" s="11"/>
      <c r="B890" s="12"/>
      <c r="C890" s="13"/>
      <c r="D890" s="14"/>
      <c r="E890" s="14"/>
      <c r="F890" s="15"/>
      <c r="G890" s="15"/>
      <c r="H890" s="24"/>
      <c r="I890" s="28"/>
      <c r="J890" s="28">
        <f t="shared" si="22"/>
        <v>0</v>
      </c>
    </row>
    <row r="891" spans="1:10" ht="24.95" customHeight="1">
      <c r="A891" s="45" t="s">
        <v>43</v>
      </c>
      <c r="B891" s="10"/>
      <c r="C891" s="9" t="s">
        <v>340</v>
      </c>
      <c r="D891" s="10"/>
      <c r="E891" s="10"/>
      <c r="F891" s="10"/>
      <c r="G891" s="10"/>
      <c r="H891" s="23">
        <v>0</v>
      </c>
      <c r="I891" s="28"/>
      <c r="J891" s="28">
        <f>SUM(J892:J894)</f>
        <v>0</v>
      </c>
    </row>
    <row r="892" spans="1:10">
      <c r="A892" s="11"/>
      <c r="B892" s="16"/>
      <c r="C892" s="17"/>
      <c r="D892" s="17"/>
      <c r="E892" s="17"/>
      <c r="F892" s="16"/>
      <c r="G892" s="16"/>
      <c r="H892" s="23"/>
      <c r="I892" s="28"/>
      <c r="J892" s="28">
        <f t="shared" si="22"/>
        <v>0</v>
      </c>
    </row>
    <row r="893" spans="1:10">
      <c r="A893" s="11"/>
      <c r="B893" s="16"/>
      <c r="C893" s="17"/>
      <c r="D893" s="17"/>
      <c r="E893" s="17"/>
      <c r="F893" s="16"/>
      <c r="G893" s="16"/>
      <c r="H893" s="23"/>
      <c r="I893" s="28"/>
      <c r="J893" s="28">
        <f t="shared" si="22"/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 ht="24.95" customHeight="1">
      <c r="A895" s="45" t="s">
        <v>49</v>
      </c>
      <c r="B895" s="10"/>
      <c r="C895" s="9" t="s">
        <v>343</v>
      </c>
      <c r="D895" s="10"/>
      <c r="E895" s="10"/>
      <c r="F895" s="10"/>
      <c r="G895" s="10"/>
      <c r="H895" s="23">
        <v>0</v>
      </c>
      <c r="I895" s="28"/>
      <c r="J895" s="28">
        <f>SUM(J896:J898)</f>
        <v>120</v>
      </c>
    </row>
    <row r="896" spans="1:10" s="2" customFormat="1">
      <c r="A896" s="11"/>
      <c r="B896" s="12"/>
      <c r="C896" s="74" t="s">
        <v>1149</v>
      </c>
      <c r="D896" s="76" t="s">
        <v>1150</v>
      </c>
      <c r="E896" s="76" t="s">
        <v>17</v>
      </c>
      <c r="F896" s="55" t="s">
        <v>1143</v>
      </c>
      <c r="G896" s="76" t="s">
        <v>371</v>
      </c>
      <c r="H896" s="48">
        <v>10</v>
      </c>
      <c r="I896" s="48">
        <v>12</v>
      </c>
      <c r="J896" s="28">
        <f t="shared" si="22"/>
        <v>120</v>
      </c>
    </row>
    <row r="897" spans="1:10" s="2" customFormat="1">
      <c r="A897" s="11"/>
      <c r="B897" s="12"/>
      <c r="C897" s="13"/>
      <c r="D897" s="14"/>
      <c r="E897" s="14"/>
      <c r="F897" s="15"/>
      <c r="G897" s="15"/>
      <c r="H897" s="24"/>
      <c r="I897" s="28"/>
      <c r="J897" s="28">
        <f t="shared" si="22"/>
        <v>0</v>
      </c>
    </row>
    <row r="898" spans="1:10" s="2" customFormat="1">
      <c r="A898" s="11"/>
      <c r="B898" s="12"/>
      <c r="C898" s="13"/>
      <c r="D898" s="14"/>
      <c r="E898" s="14"/>
      <c r="F898" s="15"/>
      <c r="G898" s="15"/>
      <c r="H898" s="24"/>
      <c r="I898" s="28"/>
      <c r="J898" s="28">
        <f t="shared" si="22"/>
        <v>0</v>
      </c>
    </row>
    <row r="899" spans="1:10" ht="24.95" customHeight="1">
      <c r="A899" s="45" t="s">
        <v>51</v>
      </c>
      <c r="B899" s="10"/>
      <c r="C899" s="9" t="s">
        <v>295</v>
      </c>
      <c r="D899" s="10"/>
      <c r="E899" s="10"/>
      <c r="F899" s="10"/>
      <c r="G899" s="10"/>
      <c r="H899" s="23">
        <v>0</v>
      </c>
      <c r="I899" s="28"/>
      <c r="J899" s="28">
        <f>SUM(J900:J902)</f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2"/>
        <v>0</v>
      </c>
    </row>
    <row r="901" spans="1:10">
      <c r="A901" s="11"/>
      <c r="B901" s="16"/>
      <c r="C901" s="17"/>
      <c r="D901" s="17"/>
      <c r="E901" s="17"/>
      <c r="F901" s="16"/>
      <c r="G901" s="16"/>
      <c r="H901" s="23"/>
      <c r="I901" s="28"/>
      <c r="J901" s="28">
        <f t="shared" si="22"/>
        <v>0</v>
      </c>
    </row>
    <row r="902" spans="1:10">
      <c r="A902" s="11"/>
      <c r="B902" s="16"/>
      <c r="C902" s="17"/>
      <c r="D902" s="17"/>
      <c r="E902" s="17"/>
      <c r="F902" s="16"/>
      <c r="G902" s="16"/>
      <c r="H902" s="23"/>
      <c r="I902" s="28"/>
      <c r="J902" s="28">
        <f t="shared" si="22"/>
        <v>0</v>
      </c>
    </row>
    <row r="903" spans="1:10" ht="24.95" customHeight="1">
      <c r="A903" s="45" t="s">
        <v>55</v>
      </c>
      <c r="B903" s="10"/>
      <c r="C903" s="9" t="s">
        <v>344</v>
      </c>
      <c r="D903" s="10"/>
      <c r="E903" s="10"/>
      <c r="F903" s="10"/>
      <c r="G903" s="10"/>
      <c r="H903" s="23">
        <v>0</v>
      </c>
      <c r="I903" s="28"/>
      <c r="J903" s="28">
        <f>SUM(J904:J906)</f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2"/>
        <v>0</v>
      </c>
    </row>
    <row r="905" spans="1:10" s="2" customFormat="1">
      <c r="A905" s="11"/>
      <c r="B905" s="12"/>
      <c r="C905" s="13"/>
      <c r="D905" s="14"/>
      <c r="E905" s="14"/>
      <c r="F905" s="15"/>
      <c r="G905" s="15"/>
      <c r="H905" s="24"/>
      <c r="I905" s="28"/>
      <c r="J905" s="28"/>
    </row>
    <row r="906" spans="1:10" s="2" customFormat="1" ht="11.45" customHeight="1">
      <c r="A906" s="11"/>
      <c r="B906" s="12"/>
      <c r="C906" s="13"/>
      <c r="D906" s="14"/>
      <c r="E906" s="14"/>
      <c r="F906" s="15"/>
      <c r="G906" s="15"/>
      <c r="H906" s="24"/>
      <c r="I906" s="28"/>
      <c r="J906" s="28">
        <f t="shared" si="22"/>
        <v>0</v>
      </c>
    </row>
    <row r="907" spans="1:10" ht="24.95" customHeight="1">
      <c r="A907" s="45" t="s">
        <v>57</v>
      </c>
      <c r="B907" s="10"/>
      <c r="C907" s="9" t="s">
        <v>345</v>
      </c>
      <c r="D907" s="10"/>
      <c r="E907" s="10"/>
      <c r="F907" s="10"/>
      <c r="G907" s="10"/>
      <c r="H907" s="23">
        <v>0</v>
      </c>
      <c r="I907" s="28"/>
      <c r="J907" s="28">
        <f>SUM(J908:J910)</f>
        <v>0</v>
      </c>
    </row>
    <row r="908" spans="1:10" s="2" customFormat="1">
      <c r="A908" s="11"/>
      <c r="B908" s="12"/>
      <c r="C908" s="13"/>
      <c r="D908" s="14"/>
      <c r="E908" s="14"/>
      <c r="F908" s="15"/>
      <c r="G908" s="15"/>
      <c r="H908" s="24"/>
      <c r="I908" s="28"/>
      <c r="J908" s="28">
        <f t="shared" si="22"/>
        <v>0</v>
      </c>
    </row>
    <row r="909" spans="1:10" s="2" customFormat="1">
      <c r="A909" s="11"/>
      <c r="B909" s="12"/>
      <c r="C909" s="13"/>
      <c r="D909" s="14"/>
      <c r="E909" s="14"/>
      <c r="F909" s="15"/>
      <c r="G909" s="15"/>
      <c r="H909" s="24"/>
      <c r="I909" s="28"/>
      <c r="J909" s="28"/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2"/>
        <v>0</v>
      </c>
    </row>
    <row r="911" spans="1:10" ht="24.95" customHeight="1">
      <c r="A911" s="45" t="s">
        <v>59</v>
      </c>
      <c r="B911" s="10"/>
      <c r="C911" s="9" t="s">
        <v>44</v>
      </c>
      <c r="D911" s="10"/>
      <c r="E911" s="10"/>
      <c r="F911" s="10"/>
      <c r="G911" s="10"/>
      <c r="H911" s="23">
        <v>0</v>
      </c>
      <c r="I911" s="28"/>
      <c r="J911" s="28">
        <f>SUM(J912:J914)</f>
        <v>0</v>
      </c>
    </row>
    <row r="912" spans="1:10" s="2" customForma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2"/>
        <v>0</v>
      </c>
    </row>
    <row r="913" spans="1:10" s="2" customFormat="1">
      <c r="A913" s="11"/>
      <c r="B913" s="12"/>
      <c r="C913" s="13"/>
      <c r="D913" s="14"/>
      <c r="E913" s="14"/>
      <c r="F913" s="15"/>
      <c r="G913" s="15"/>
      <c r="H913" s="24"/>
      <c r="I913" s="28"/>
      <c r="J913" s="28">
        <f t="shared" si="22"/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2"/>
        <v>0</v>
      </c>
    </row>
    <row r="915" spans="1:10" ht="24.95" customHeight="1">
      <c r="A915" s="45" t="s">
        <v>64</v>
      </c>
      <c r="B915" s="10"/>
      <c r="C915" s="9" t="s">
        <v>50</v>
      </c>
      <c r="D915" s="10"/>
      <c r="E915" s="10"/>
      <c r="F915" s="10"/>
      <c r="G915" s="10"/>
      <c r="H915" s="23">
        <v>0</v>
      </c>
      <c r="I915" s="28"/>
      <c r="J915" s="28">
        <f>SUM(J916:J918)</f>
        <v>0</v>
      </c>
    </row>
    <row r="916" spans="1:10">
      <c r="A916" s="11"/>
      <c r="B916" s="16"/>
      <c r="C916" s="17"/>
      <c r="D916" s="17"/>
      <c r="E916" s="17"/>
      <c r="F916" s="16"/>
      <c r="G916" s="16"/>
      <c r="H916" s="23"/>
      <c r="I916" s="28"/>
      <c r="J916" s="28">
        <f t="shared" si="22"/>
        <v>0</v>
      </c>
    </row>
    <row r="917" spans="1:10">
      <c r="A917" s="11"/>
      <c r="B917" s="16"/>
      <c r="C917" s="17"/>
      <c r="D917" s="17"/>
      <c r="E917" s="17"/>
      <c r="F917" s="16"/>
      <c r="G917" s="16"/>
      <c r="H917" s="23"/>
      <c r="I917" s="28"/>
      <c r="J917" s="28"/>
    </row>
    <row r="918" spans="1:10">
      <c r="A918" s="11"/>
      <c r="B918" s="16"/>
      <c r="C918" s="17"/>
      <c r="D918" s="17"/>
      <c r="E918" s="17"/>
      <c r="F918" s="16"/>
      <c r="G918" s="16"/>
      <c r="H918" s="23"/>
      <c r="I918" s="28"/>
      <c r="J918" s="28">
        <f t="shared" si="22"/>
        <v>0</v>
      </c>
    </row>
    <row r="919" spans="1:10" ht="24.95" customHeight="1">
      <c r="A919" s="45" t="s">
        <v>69</v>
      </c>
      <c r="B919" s="10"/>
      <c r="C919" s="9" t="s">
        <v>298</v>
      </c>
      <c r="D919" s="10"/>
      <c r="E919" s="10"/>
      <c r="F919" s="10"/>
      <c r="G919" s="10"/>
      <c r="H919" s="23">
        <v>0</v>
      </c>
      <c r="I919" s="28"/>
      <c r="J919" s="28">
        <f>SUM(J920:J922)</f>
        <v>503.2</v>
      </c>
    </row>
    <row r="920" spans="1:10" s="2" customFormat="1" ht="33.75">
      <c r="A920" s="11"/>
      <c r="B920" s="12"/>
      <c r="C920" s="46" t="s">
        <v>1151</v>
      </c>
      <c r="D920" s="47" t="s">
        <v>347</v>
      </c>
      <c r="E920" s="47" t="s">
        <v>215</v>
      </c>
      <c r="F920" s="47" t="s">
        <v>1143</v>
      </c>
      <c r="G920" s="47" t="s">
        <v>19</v>
      </c>
      <c r="H920" s="48">
        <v>37</v>
      </c>
      <c r="I920" s="48">
        <v>13.6</v>
      </c>
      <c r="J920" s="28">
        <f t="shared" si="22"/>
        <v>503.2</v>
      </c>
    </row>
    <row r="921" spans="1:10" s="2" customFormat="1">
      <c r="A921" s="11"/>
      <c r="B921" s="12"/>
      <c r="C921" s="13"/>
      <c r="D921" s="14"/>
      <c r="E921" s="14"/>
      <c r="F921" s="15"/>
      <c r="G921" s="15"/>
      <c r="H921" s="24"/>
      <c r="I921" s="28"/>
      <c r="J921" s="28">
        <f t="shared" si="22"/>
        <v>0</v>
      </c>
    </row>
    <row r="922" spans="1:10" s="2" customFormat="1">
      <c r="A922" s="11"/>
      <c r="B922" s="12"/>
      <c r="C922" s="13"/>
      <c r="D922" s="14"/>
      <c r="E922" s="14"/>
      <c r="F922" s="15"/>
      <c r="G922" s="15"/>
      <c r="H922" s="24"/>
      <c r="I922" s="28"/>
      <c r="J922" s="28">
        <f t="shared" si="22"/>
        <v>0</v>
      </c>
    </row>
    <row r="923" spans="1:10" ht="24.95" customHeight="1">
      <c r="A923" s="45" t="s">
        <v>71</v>
      </c>
      <c r="B923" s="10"/>
      <c r="C923" s="9" t="s">
        <v>302</v>
      </c>
      <c r="D923" s="10"/>
      <c r="E923" s="10"/>
      <c r="F923" s="10"/>
      <c r="G923" s="10"/>
      <c r="H923" s="23">
        <v>0</v>
      </c>
      <c r="I923" s="28"/>
      <c r="J923" s="28">
        <f>SUM(J924:J926)</f>
        <v>0</v>
      </c>
    </row>
    <row r="924" spans="1:10">
      <c r="A924" s="11"/>
      <c r="B924" s="16"/>
      <c r="C924" s="17"/>
      <c r="D924" s="17"/>
      <c r="E924" s="17"/>
      <c r="F924" s="16"/>
      <c r="G924" s="16"/>
      <c r="H924" s="23"/>
      <c r="I924" s="28"/>
      <c r="J924" s="28">
        <f t="shared" si="22"/>
        <v>0</v>
      </c>
    </row>
    <row r="925" spans="1:10">
      <c r="A925" s="11"/>
      <c r="B925" s="16"/>
      <c r="C925" s="17"/>
      <c r="D925" s="17"/>
      <c r="E925" s="17"/>
      <c r="F925" s="16"/>
      <c r="G925" s="16"/>
      <c r="H925" s="23"/>
      <c r="I925" s="28"/>
      <c r="J925" s="28"/>
    </row>
    <row r="926" spans="1:10">
      <c r="A926" s="11"/>
      <c r="B926" s="16"/>
      <c r="C926" s="17"/>
      <c r="D926" s="17"/>
      <c r="E926" s="17"/>
      <c r="F926" s="16"/>
      <c r="G926" s="16"/>
      <c r="H926" s="23"/>
      <c r="I926" s="28"/>
      <c r="J926" s="28">
        <f t="shared" si="22"/>
        <v>0</v>
      </c>
    </row>
    <row r="927" spans="1:10" ht="24.95" customHeight="1">
      <c r="A927" s="45" t="s">
        <v>73</v>
      </c>
      <c r="B927" s="10"/>
      <c r="C927" s="9" t="s">
        <v>304</v>
      </c>
      <c r="D927" s="10"/>
      <c r="E927" s="10"/>
      <c r="F927" s="10"/>
      <c r="G927" s="10"/>
      <c r="H927" s="23">
        <v>0</v>
      </c>
      <c r="I927" s="28"/>
      <c r="J927" s="28">
        <f>SUM(J928:J930)</f>
        <v>900</v>
      </c>
    </row>
    <row r="928" spans="1:10" s="2" customFormat="1" ht="45">
      <c r="A928" s="11"/>
      <c r="B928" s="12"/>
      <c r="C928" s="46" t="s">
        <v>1152</v>
      </c>
      <c r="D928" s="47" t="s">
        <v>1125</v>
      </c>
      <c r="E928" s="47" t="s">
        <v>1153</v>
      </c>
      <c r="F928" s="47" t="s">
        <v>1143</v>
      </c>
      <c r="G928" s="47" t="s">
        <v>33</v>
      </c>
      <c r="H928" s="48">
        <v>36</v>
      </c>
      <c r="I928" s="48">
        <v>25</v>
      </c>
      <c r="J928" s="28">
        <f t="shared" si="22"/>
        <v>900</v>
      </c>
    </row>
    <row r="929" spans="1:10" s="2" customFormat="1">
      <c r="A929" s="11"/>
      <c r="B929" s="12"/>
      <c r="C929" s="13"/>
      <c r="D929" s="14"/>
      <c r="E929" s="14"/>
      <c r="F929" s="15"/>
      <c r="G929" s="15"/>
      <c r="H929" s="24"/>
      <c r="I929" s="28"/>
      <c r="J929" s="28">
        <f t="shared" si="22"/>
        <v>0</v>
      </c>
    </row>
    <row r="930" spans="1:10" s="2" customFormat="1">
      <c r="A930" s="11"/>
      <c r="B930" s="12"/>
      <c r="C930" s="13"/>
      <c r="D930" s="14"/>
      <c r="E930" s="14"/>
      <c r="F930" s="15"/>
      <c r="G930" s="15"/>
      <c r="H930" s="24"/>
      <c r="I930" s="28"/>
      <c r="J930" s="28">
        <f t="shared" si="22"/>
        <v>0</v>
      </c>
    </row>
    <row r="931" spans="1:10" ht="24.95" customHeight="1">
      <c r="A931" s="45" t="s">
        <v>75</v>
      </c>
      <c r="B931" s="10"/>
      <c r="C931" s="9" t="s">
        <v>308</v>
      </c>
      <c r="D931" s="10"/>
      <c r="E931" s="10"/>
      <c r="F931" s="10"/>
      <c r="G931" s="10"/>
      <c r="H931" s="23">
        <v>0</v>
      </c>
      <c r="I931" s="28"/>
      <c r="J931" s="28">
        <f>SUM(J932:J934)</f>
        <v>0</v>
      </c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28"/>
      <c r="J932" s="28">
        <f t="shared" si="22"/>
        <v>0</v>
      </c>
    </row>
    <row r="933" spans="1:10">
      <c r="A933" s="11"/>
      <c r="B933" s="16"/>
      <c r="C933" s="17"/>
      <c r="D933" s="17"/>
      <c r="E933" s="17"/>
      <c r="F933" s="16"/>
      <c r="G933" s="16"/>
      <c r="H933" s="23"/>
      <c r="I933" s="28"/>
      <c r="J933" s="28"/>
    </row>
    <row r="934" spans="1:10">
      <c r="A934" s="11"/>
      <c r="B934" s="16"/>
      <c r="C934" s="17"/>
      <c r="D934" s="17"/>
      <c r="E934" s="17"/>
      <c r="F934" s="16"/>
      <c r="G934" s="16"/>
      <c r="H934" s="23"/>
      <c r="I934" s="28"/>
      <c r="J934" s="28">
        <f t="shared" ref="J934:J950" si="23">H934*I934</f>
        <v>0</v>
      </c>
    </row>
    <row r="935" spans="1:10" ht="24.95" customHeight="1">
      <c r="A935" s="45" t="s">
        <v>77</v>
      </c>
      <c r="B935" s="10"/>
      <c r="C935" s="9" t="s">
        <v>309</v>
      </c>
      <c r="D935" s="10"/>
      <c r="E935" s="10"/>
      <c r="F935" s="10"/>
      <c r="G935" s="10"/>
      <c r="H935" s="23">
        <v>0</v>
      </c>
      <c r="I935" s="28"/>
      <c r="J935" s="28">
        <f>SUM(J936:J938)</f>
        <v>503.2</v>
      </c>
    </row>
    <row r="936" spans="1:10" s="2" customFormat="1" ht="22.5">
      <c r="A936" s="11"/>
      <c r="B936" s="12"/>
      <c r="C936" s="46" t="s">
        <v>1154</v>
      </c>
      <c r="D936" s="47" t="s">
        <v>1155</v>
      </c>
      <c r="E936" s="47" t="s">
        <v>17</v>
      </c>
      <c r="F936" s="47" t="s">
        <v>1143</v>
      </c>
      <c r="G936" s="47" t="s">
        <v>1156</v>
      </c>
      <c r="H936" s="48">
        <v>37</v>
      </c>
      <c r="I936" s="48">
        <v>13.6</v>
      </c>
      <c r="J936" s="28">
        <f t="shared" si="23"/>
        <v>503.2</v>
      </c>
    </row>
    <row r="937" spans="1:10" s="2" customFormat="1">
      <c r="A937" s="11"/>
      <c r="B937" s="12"/>
      <c r="C937" s="13"/>
      <c r="D937" s="14"/>
      <c r="E937" s="14"/>
      <c r="F937" s="15"/>
      <c r="G937" s="15"/>
      <c r="H937" s="24"/>
      <c r="I937" s="28"/>
      <c r="J937" s="28">
        <f t="shared" si="23"/>
        <v>0</v>
      </c>
    </row>
    <row r="938" spans="1:10" s="2" customFormat="1">
      <c r="A938" s="11"/>
      <c r="B938" s="12"/>
      <c r="C938" s="13"/>
      <c r="D938" s="14"/>
      <c r="E938" s="14"/>
      <c r="F938" s="15"/>
      <c r="G938" s="15"/>
      <c r="H938" s="24"/>
      <c r="I938" s="28"/>
      <c r="J938" s="28">
        <f t="shared" si="23"/>
        <v>0</v>
      </c>
    </row>
    <row r="939" spans="1:10" ht="24.95" customHeight="1">
      <c r="A939" s="45" t="s">
        <v>79</v>
      </c>
      <c r="B939" s="10"/>
      <c r="C939" s="9" t="s">
        <v>312</v>
      </c>
      <c r="D939" s="10"/>
      <c r="E939" s="10"/>
      <c r="F939" s="10"/>
      <c r="G939" s="10"/>
      <c r="H939" s="23">
        <v>0</v>
      </c>
      <c r="I939" s="28"/>
      <c r="J939" s="28">
        <f>SUM(J940:J942)</f>
        <v>0</v>
      </c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si="23"/>
        <v>0</v>
      </c>
    </row>
    <row r="941" spans="1:10">
      <c r="A941" s="11"/>
      <c r="B941" s="16"/>
      <c r="C941" s="17"/>
      <c r="D941" s="17"/>
      <c r="E941" s="17"/>
      <c r="F941" s="16"/>
      <c r="G941" s="16"/>
      <c r="H941" s="23"/>
      <c r="I941" s="28"/>
      <c r="J941" s="28"/>
    </row>
    <row r="942" spans="1:10">
      <c r="A942" s="11"/>
      <c r="B942" s="16"/>
      <c r="C942" s="17"/>
      <c r="D942" s="17"/>
      <c r="E942" s="17"/>
      <c r="F942" s="16"/>
      <c r="G942" s="16"/>
      <c r="H942" s="23"/>
      <c r="I942" s="28"/>
      <c r="J942" s="28">
        <f t="shared" si="23"/>
        <v>0</v>
      </c>
    </row>
    <row r="943" spans="1:10" ht="24.95" customHeight="1">
      <c r="A943" s="45" t="s">
        <v>81</v>
      </c>
      <c r="B943" s="10"/>
      <c r="C943" s="9" t="s">
        <v>212</v>
      </c>
      <c r="D943" s="10"/>
      <c r="E943" s="10"/>
      <c r="F943" s="10"/>
      <c r="G943" s="10"/>
      <c r="H943" s="23">
        <v>0</v>
      </c>
      <c r="I943" s="28"/>
      <c r="J943" s="28">
        <f>SUM(J944:J946)</f>
        <v>503.2</v>
      </c>
    </row>
    <row r="944" spans="1:10" ht="22.5">
      <c r="A944" s="11"/>
      <c r="B944" s="16"/>
      <c r="C944" s="54" t="s">
        <v>1157</v>
      </c>
      <c r="D944" s="55" t="s">
        <v>797</v>
      </c>
      <c r="E944" s="55" t="s">
        <v>17</v>
      </c>
      <c r="F944" s="55" t="s">
        <v>1143</v>
      </c>
      <c r="G944" s="55" t="s">
        <v>19</v>
      </c>
      <c r="H944" s="48">
        <v>37</v>
      </c>
      <c r="I944" s="48">
        <v>13.6</v>
      </c>
      <c r="J944" s="28">
        <f t="shared" si="23"/>
        <v>503.2</v>
      </c>
    </row>
    <row r="945" spans="1:10">
      <c r="A945" s="11"/>
      <c r="B945" s="16"/>
      <c r="C945" s="17"/>
      <c r="D945" s="17"/>
      <c r="E945" s="17"/>
      <c r="F945" s="16"/>
      <c r="G945" s="16"/>
      <c r="H945" s="23"/>
      <c r="I945" s="28"/>
      <c r="J945" s="28">
        <f t="shared" si="23"/>
        <v>0</v>
      </c>
    </row>
    <row r="946" spans="1:10" s="2" customFormat="1">
      <c r="A946" s="11"/>
      <c r="B946" s="12"/>
      <c r="C946" s="13"/>
      <c r="D946" s="14"/>
      <c r="E946" s="14"/>
      <c r="F946" s="15"/>
      <c r="G946" s="15"/>
      <c r="H946" s="24"/>
      <c r="I946" s="28"/>
      <c r="J946" s="28">
        <f t="shared" si="23"/>
        <v>0</v>
      </c>
    </row>
    <row r="947" spans="1:10" ht="24.95" customHeight="1">
      <c r="A947" s="45" t="s">
        <v>83</v>
      </c>
      <c r="B947" s="10"/>
      <c r="C947" s="9" t="s">
        <v>219</v>
      </c>
      <c r="D947" s="10"/>
      <c r="E947" s="10"/>
      <c r="F947" s="10"/>
      <c r="G947" s="10"/>
      <c r="H947" s="23">
        <v>0</v>
      </c>
      <c r="I947" s="28"/>
      <c r="J947" s="28">
        <f>SUM(J948:J950)</f>
        <v>30</v>
      </c>
    </row>
    <row r="948" spans="1:10" ht="56.25">
      <c r="A948" s="11"/>
      <c r="B948" s="16"/>
      <c r="C948" s="54" t="s">
        <v>1158</v>
      </c>
      <c r="D948" s="55" t="s">
        <v>1159</v>
      </c>
      <c r="E948" s="55" t="s">
        <v>1160</v>
      </c>
      <c r="F948" s="55" t="s">
        <v>1143</v>
      </c>
      <c r="G948" s="55" t="s">
        <v>19</v>
      </c>
      <c r="H948" s="48">
        <v>2</v>
      </c>
      <c r="I948" s="28">
        <v>15</v>
      </c>
      <c r="J948" s="28">
        <f t="shared" si="23"/>
        <v>30</v>
      </c>
    </row>
    <row r="949" spans="1:10">
      <c r="A949" s="11"/>
      <c r="B949" s="16"/>
      <c r="C949" s="17"/>
      <c r="D949" s="17"/>
      <c r="E949" s="17"/>
      <c r="F949" s="16"/>
      <c r="G949" s="16"/>
      <c r="H949" s="23"/>
      <c r="I949" s="28"/>
      <c r="J949" s="28"/>
    </row>
    <row r="950" spans="1:10">
      <c r="A950" s="11"/>
      <c r="B950" s="16"/>
      <c r="C950" s="17"/>
      <c r="D950" s="17"/>
      <c r="E950" s="17"/>
      <c r="F950" s="16"/>
      <c r="G950" s="16"/>
      <c r="H950" s="23"/>
      <c r="I950" s="28"/>
      <c r="J950" s="28">
        <f t="shared" si="23"/>
        <v>0</v>
      </c>
    </row>
    <row r="951" spans="1:10" ht="24.95" customHeight="1">
      <c r="A951" s="45" t="s">
        <v>85</v>
      </c>
      <c r="B951" s="10"/>
      <c r="C951" s="9" t="s">
        <v>220</v>
      </c>
      <c r="D951" s="10"/>
      <c r="E951" s="10"/>
      <c r="F951" s="10"/>
      <c r="G951" s="10"/>
      <c r="H951" s="23">
        <v>0</v>
      </c>
      <c r="I951" s="28"/>
      <c r="J951" s="28">
        <f>SUM(J952:J954)</f>
        <v>407</v>
      </c>
    </row>
    <row r="952" spans="1:10" s="2" customFormat="1" ht="22.5">
      <c r="A952" s="11"/>
      <c r="B952" s="12"/>
      <c r="C952" s="46" t="s">
        <v>1161</v>
      </c>
      <c r="D952" s="47" t="s">
        <v>1162</v>
      </c>
      <c r="E952" s="47" t="s">
        <v>17</v>
      </c>
      <c r="F952" s="47" t="s">
        <v>1143</v>
      </c>
      <c r="G952" s="47" t="s">
        <v>33</v>
      </c>
      <c r="H952" s="48">
        <v>37</v>
      </c>
      <c r="I952" s="48">
        <v>11</v>
      </c>
      <c r="J952" s="28">
        <f t="shared" ref="J952:J994" si="24">H952*I952</f>
        <v>407</v>
      </c>
    </row>
    <row r="953" spans="1:10" s="2" customFormat="1">
      <c r="A953" s="11"/>
      <c r="B953" s="12"/>
      <c r="C953" s="13"/>
      <c r="D953" s="14"/>
      <c r="E953" s="14"/>
      <c r="F953" s="15"/>
      <c r="G953" s="15"/>
      <c r="H953" s="24"/>
      <c r="I953" s="28"/>
      <c r="J953" s="28">
        <f t="shared" si="24"/>
        <v>0</v>
      </c>
    </row>
    <row r="954" spans="1:10" s="2" customFormat="1">
      <c r="A954" s="11"/>
      <c r="B954" s="12"/>
      <c r="C954" s="13"/>
      <c r="D954" s="14"/>
      <c r="E954" s="14"/>
      <c r="F954" s="15"/>
      <c r="G954" s="15"/>
      <c r="H954" s="24"/>
      <c r="I954" s="28"/>
      <c r="J954" s="28">
        <f t="shared" si="24"/>
        <v>0</v>
      </c>
    </row>
    <row r="955" spans="1:10" ht="24.95" customHeight="1">
      <c r="A955" s="45" t="s">
        <v>126</v>
      </c>
      <c r="B955" s="10"/>
      <c r="C955" s="9" t="s">
        <v>227</v>
      </c>
      <c r="D955" s="10"/>
      <c r="E955" s="10"/>
      <c r="F955" s="10"/>
      <c r="G955" s="10"/>
      <c r="H955" s="23">
        <v>0</v>
      </c>
      <c r="I955" s="28"/>
      <c r="J955" s="28">
        <f>SUM(J958)</f>
        <v>0</v>
      </c>
    </row>
    <row r="956" spans="1:10" ht="12.6" customHeight="1">
      <c r="A956" s="45"/>
      <c r="B956" s="10"/>
      <c r="C956" s="9"/>
      <c r="D956" s="10"/>
      <c r="E956" s="10"/>
      <c r="F956" s="10"/>
      <c r="G956" s="10"/>
      <c r="H956" s="23"/>
      <c r="I956" s="28"/>
      <c r="J956" s="28"/>
    </row>
    <row r="957" spans="1:10" ht="11.45" customHeight="1">
      <c r="A957" s="45"/>
      <c r="B957" s="10"/>
      <c r="C957" s="9"/>
      <c r="D957" s="10"/>
      <c r="E957" s="10"/>
      <c r="F957" s="10"/>
      <c r="G957" s="10"/>
      <c r="H957" s="23"/>
      <c r="I957" s="28"/>
      <c r="J957" s="28"/>
    </row>
    <row r="958" spans="1:10" s="2" customFormat="1">
      <c r="A958" s="11"/>
      <c r="B958" s="12"/>
      <c r="C958" s="13"/>
      <c r="D958" s="14"/>
      <c r="E958" s="14"/>
      <c r="F958" s="15"/>
      <c r="G958" s="15"/>
      <c r="H958" s="24"/>
      <c r="I958" s="28"/>
      <c r="J958" s="28">
        <f t="shared" si="24"/>
        <v>0</v>
      </c>
    </row>
    <row r="959" spans="1:10" ht="24.95" customHeight="1">
      <c r="A959" s="45" t="s">
        <v>127</v>
      </c>
      <c r="B959" s="10"/>
      <c r="C959" s="9" t="s">
        <v>58</v>
      </c>
      <c r="D959" s="10"/>
      <c r="E959" s="10"/>
      <c r="F959" s="10"/>
      <c r="G959" s="10"/>
      <c r="H959" s="23">
        <v>0</v>
      </c>
      <c r="I959" s="28"/>
      <c r="J959" s="28">
        <f>SUM(J960:J962)</f>
        <v>0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>
        <f t="shared" si="24"/>
        <v>0</v>
      </c>
    </row>
    <row r="961" spans="1:10" s="2" customFormat="1">
      <c r="A961" s="11"/>
      <c r="B961" s="12"/>
      <c r="C961" s="13"/>
      <c r="D961" s="14"/>
      <c r="E961" s="14"/>
      <c r="F961" s="15"/>
      <c r="G961" s="15"/>
      <c r="H961" s="24"/>
      <c r="I961" s="28"/>
      <c r="J961" s="28">
        <f t="shared" si="24"/>
        <v>0</v>
      </c>
    </row>
    <row r="962" spans="1:10" s="2" customFormat="1">
      <c r="A962" s="11"/>
      <c r="B962" s="12"/>
      <c r="C962" s="13"/>
      <c r="D962" s="14"/>
      <c r="E962" s="14"/>
      <c r="F962" s="15"/>
      <c r="G962" s="15"/>
      <c r="H962" s="24"/>
      <c r="I962" s="28"/>
      <c r="J962" s="28">
        <f t="shared" si="24"/>
        <v>0</v>
      </c>
    </row>
    <row r="963" spans="1:10" ht="24.95" customHeight="1">
      <c r="A963" s="45" t="s">
        <v>128</v>
      </c>
      <c r="B963" s="10"/>
      <c r="C963" s="9" t="s">
        <v>60</v>
      </c>
      <c r="D963" s="10"/>
      <c r="E963" s="10"/>
      <c r="F963" s="10"/>
      <c r="G963" s="10"/>
      <c r="H963" s="23">
        <v>0</v>
      </c>
      <c r="I963" s="28"/>
      <c r="J963" s="28">
        <f>SUM(J964:J966)</f>
        <v>560</v>
      </c>
    </row>
    <row r="964" spans="1:10" s="2" customFormat="1">
      <c r="A964" s="11"/>
      <c r="B964" s="12"/>
      <c r="C964" s="61" t="s">
        <v>319</v>
      </c>
      <c r="D964" s="46" t="s">
        <v>124</v>
      </c>
      <c r="E964" s="47" t="s">
        <v>124</v>
      </c>
      <c r="F964" s="47" t="s">
        <v>1143</v>
      </c>
      <c r="G964" s="47" t="s">
        <v>757</v>
      </c>
      <c r="H964" s="48">
        <v>40</v>
      </c>
      <c r="I964" s="48">
        <v>14</v>
      </c>
      <c r="J964" s="28">
        <f t="shared" si="24"/>
        <v>560</v>
      </c>
    </row>
    <row r="965" spans="1:10" s="2" customFormat="1">
      <c r="A965" s="11"/>
      <c r="B965" s="12"/>
      <c r="C965" s="13"/>
      <c r="D965" s="14"/>
      <c r="E965" s="14"/>
      <c r="F965" s="15"/>
      <c r="G965" s="15"/>
      <c r="H965" s="24"/>
      <c r="I965" s="28"/>
      <c r="J965" s="28">
        <f t="shared" si="24"/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ht="24.95" customHeight="1">
      <c r="A967" s="45" t="s">
        <v>146</v>
      </c>
      <c r="B967" s="10"/>
      <c r="C967" s="9" t="s">
        <v>230</v>
      </c>
      <c r="D967" s="10"/>
      <c r="E967" s="10"/>
      <c r="F967" s="10"/>
      <c r="G967" s="10"/>
      <c r="H967" s="23">
        <v>0</v>
      </c>
      <c r="I967" s="28"/>
      <c r="J967" s="28">
        <f>SUM(J968:J970)</f>
        <v>950</v>
      </c>
    </row>
    <row r="968" spans="1:10" s="2" customFormat="1" ht="45">
      <c r="A968" s="11"/>
      <c r="B968" s="12"/>
      <c r="C968" s="46" t="s">
        <v>1163</v>
      </c>
      <c r="D968" s="47" t="s">
        <v>523</v>
      </c>
      <c r="E968" s="47" t="s">
        <v>1164</v>
      </c>
      <c r="F968" s="47" t="s">
        <v>1143</v>
      </c>
      <c r="G968" s="47" t="s">
        <v>33</v>
      </c>
      <c r="H968" s="48">
        <v>38</v>
      </c>
      <c r="I968" s="48">
        <v>25</v>
      </c>
      <c r="J968" s="28">
        <f t="shared" si="24"/>
        <v>950</v>
      </c>
    </row>
    <row r="969" spans="1:10" s="2" customFormat="1">
      <c r="A969" s="11"/>
      <c r="B969" s="12"/>
      <c r="C969" s="13"/>
      <c r="D969" s="14"/>
      <c r="E969" s="14"/>
      <c r="F969" s="15"/>
      <c r="G969" s="15"/>
      <c r="H969" s="24"/>
      <c r="I969" s="28"/>
      <c r="J969" s="28">
        <f t="shared" si="24"/>
        <v>0</v>
      </c>
    </row>
    <row r="970" spans="1:10" s="2" customFormat="1">
      <c r="A970" s="11"/>
      <c r="B970" s="12"/>
      <c r="C970" s="13"/>
      <c r="D970" s="14"/>
      <c r="E970" s="14"/>
      <c r="F970" s="15"/>
      <c r="G970" s="15"/>
      <c r="H970" s="24"/>
      <c r="I970" s="28"/>
      <c r="J970" s="28">
        <f t="shared" si="24"/>
        <v>0</v>
      </c>
    </row>
    <row r="971" spans="1:10" ht="24.95" customHeight="1">
      <c r="A971" s="45" t="s">
        <v>175</v>
      </c>
      <c r="B971" s="10"/>
      <c r="C971" s="9" t="s">
        <v>235</v>
      </c>
      <c r="D971" s="10"/>
      <c r="E971" s="10"/>
      <c r="F971" s="10"/>
      <c r="G971" s="10"/>
      <c r="H971" s="23">
        <v>0</v>
      </c>
      <c r="I971" s="28"/>
      <c r="J971" s="28">
        <f>SUM(J972:J974)</f>
        <v>0</v>
      </c>
    </row>
    <row r="972" spans="1:10">
      <c r="A972" s="11"/>
      <c r="B972" s="16"/>
      <c r="C972" s="17"/>
      <c r="D972" s="17"/>
      <c r="E972" s="17"/>
      <c r="F972" s="16"/>
      <c r="G972" s="16"/>
      <c r="H972" s="23"/>
      <c r="I972" s="28"/>
      <c r="J972" s="28">
        <f t="shared" si="24"/>
        <v>0</v>
      </c>
    </row>
    <row r="973" spans="1:10" s="2" customFormat="1">
      <c r="A973" s="11"/>
      <c r="B973" s="12"/>
      <c r="C973" s="13"/>
      <c r="D973" s="14"/>
      <c r="E973" s="14"/>
      <c r="F973" s="15"/>
      <c r="G973" s="15"/>
      <c r="H973" s="24"/>
      <c r="I973" s="28"/>
      <c r="J973" s="28">
        <f t="shared" si="24"/>
        <v>0</v>
      </c>
    </row>
    <row r="974" spans="1:10" s="2" customFormat="1">
      <c r="A974" s="11"/>
      <c r="B974" s="12"/>
      <c r="C974" s="13"/>
      <c r="D974" s="14"/>
      <c r="E974" s="14"/>
      <c r="F974" s="15"/>
      <c r="G974" s="15"/>
      <c r="H974" s="24"/>
      <c r="I974" s="28"/>
      <c r="J974" s="28">
        <f t="shared" si="24"/>
        <v>0</v>
      </c>
    </row>
    <row r="975" spans="1:10" ht="24.95" customHeight="1">
      <c r="A975" s="45" t="s">
        <v>176</v>
      </c>
      <c r="B975" s="10"/>
      <c r="C975" s="9" t="s">
        <v>324</v>
      </c>
      <c r="D975" s="10"/>
      <c r="E975" s="10"/>
      <c r="F975" s="10"/>
      <c r="G975" s="10"/>
      <c r="H975" s="23">
        <v>0</v>
      </c>
      <c r="I975" s="28"/>
      <c r="J975" s="28">
        <f>SUM(J976:J978)</f>
        <v>0</v>
      </c>
    </row>
    <row r="976" spans="1:10">
      <c r="A976" s="11"/>
      <c r="B976" s="16"/>
      <c r="C976" s="17"/>
      <c r="D976" s="17"/>
      <c r="E976" s="17"/>
      <c r="F976" s="16"/>
      <c r="G976" s="16"/>
      <c r="H976" s="23"/>
      <c r="I976" s="28"/>
      <c r="J976" s="28">
        <f t="shared" si="24"/>
        <v>0</v>
      </c>
    </row>
    <row r="977" spans="1:10">
      <c r="A977" s="11"/>
      <c r="B977" s="16"/>
      <c r="C977" s="17"/>
      <c r="D977" s="17"/>
      <c r="E977" s="17"/>
      <c r="F977" s="16"/>
      <c r="G977" s="16"/>
      <c r="H977" s="23"/>
      <c r="I977" s="28"/>
      <c r="J977" s="28"/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ht="24.95" customHeight="1">
      <c r="A979" s="45" t="s">
        <v>177</v>
      </c>
      <c r="B979" s="10"/>
      <c r="C979" s="9" t="s">
        <v>87</v>
      </c>
      <c r="D979" s="10"/>
      <c r="E979" s="10"/>
      <c r="F979" s="10"/>
      <c r="G979" s="10"/>
      <c r="H979" s="23">
        <v>0</v>
      </c>
      <c r="I979" s="28"/>
      <c r="J979" s="28"/>
    </row>
    <row r="980" spans="1:10">
      <c r="A980" s="11"/>
      <c r="B980" s="16"/>
      <c r="J980" s="28"/>
    </row>
    <row r="981" spans="1:10">
      <c r="A981" s="11"/>
      <c r="B981" s="16"/>
      <c r="H981" s="48"/>
      <c r="I981" s="48"/>
      <c r="J981" s="28"/>
    </row>
    <row r="982" spans="1:10" s="2" customFormat="1" ht="45">
      <c r="A982" s="11"/>
      <c r="B982" s="12"/>
      <c r="C982" s="61" t="s">
        <v>1165</v>
      </c>
      <c r="D982" s="54" t="s">
        <v>525</v>
      </c>
      <c r="E982" s="55" t="s">
        <v>17</v>
      </c>
      <c r="F982" s="55" t="s">
        <v>1143</v>
      </c>
      <c r="G982" s="55" t="s">
        <v>19</v>
      </c>
      <c r="H982" s="24">
        <v>5</v>
      </c>
      <c r="I982" s="28">
        <v>13.6</v>
      </c>
      <c r="J982" s="28">
        <f t="shared" si="24"/>
        <v>68</v>
      </c>
    </row>
    <row r="983" spans="1:10" ht="24.95" customHeight="1">
      <c r="A983" s="45" t="s">
        <v>240</v>
      </c>
      <c r="B983" s="10"/>
      <c r="C983" s="9" t="s">
        <v>65</v>
      </c>
      <c r="D983" s="10"/>
      <c r="E983" s="10"/>
      <c r="F983" s="10"/>
      <c r="G983" s="10"/>
      <c r="H983" s="23">
        <v>0</v>
      </c>
      <c r="I983" s="28"/>
      <c r="J983" s="28">
        <f>SUM(J984:J986)</f>
        <v>144.60000000000002</v>
      </c>
    </row>
    <row r="984" spans="1:10" s="2" customFormat="1">
      <c r="A984" s="11"/>
      <c r="B984" s="12"/>
      <c r="J984" s="28">
        <f>H981*I981</f>
        <v>0</v>
      </c>
    </row>
    <row r="985" spans="1:10" s="2" customFormat="1">
      <c r="A985" s="11"/>
      <c r="B985" s="12"/>
      <c r="C985" s="13"/>
      <c r="D985" s="14"/>
      <c r="E985" s="14"/>
      <c r="F985" s="15"/>
      <c r="G985" s="15"/>
      <c r="H985" s="24"/>
      <c r="I985" s="28"/>
      <c r="J985" s="28"/>
    </row>
    <row r="986" spans="1:10" s="2" customFormat="1" ht="12" customHeight="1">
      <c r="A986" s="11"/>
      <c r="B986" s="12"/>
      <c r="C986" s="46" t="s">
        <v>687</v>
      </c>
      <c r="D986" s="47" t="s">
        <v>1166</v>
      </c>
      <c r="E986" s="47" t="s">
        <v>17</v>
      </c>
      <c r="F986" s="47" t="s">
        <v>1143</v>
      </c>
      <c r="G986" s="47" t="s">
        <v>427</v>
      </c>
      <c r="H986" s="48">
        <v>15</v>
      </c>
      <c r="I986" s="48">
        <v>9.64</v>
      </c>
      <c r="J986" s="28">
        <f t="shared" si="24"/>
        <v>144.60000000000002</v>
      </c>
    </row>
    <row r="987" spans="1:10" ht="24.95" customHeight="1">
      <c r="A987" s="45" t="s">
        <v>241</v>
      </c>
      <c r="B987" s="10"/>
      <c r="C987" s="9" t="s">
        <v>70</v>
      </c>
      <c r="D987" s="10"/>
      <c r="E987" s="10"/>
      <c r="F987" s="10"/>
      <c r="G987" s="10"/>
      <c r="H987" s="23">
        <v>0</v>
      </c>
      <c r="I987" s="28"/>
      <c r="J987" s="28">
        <f>SUM(J988:J990)</f>
        <v>0</v>
      </c>
    </row>
    <row r="988" spans="1:10" ht="10.9" customHeight="1">
      <c r="A988" s="11"/>
      <c r="B988" s="16"/>
      <c r="C988" s="17"/>
      <c r="D988" s="17"/>
      <c r="E988" s="17"/>
      <c r="F988" s="16"/>
      <c r="G988" s="16"/>
      <c r="H988" s="23"/>
      <c r="I988" s="28"/>
      <c r="J988" s="28">
        <f t="shared" si="24"/>
        <v>0</v>
      </c>
    </row>
    <row r="989" spans="1:10" ht="13.15" customHeight="1">
      <c r="A989" s="11"/>
      <c r="B989" s="16"/>
      <c r="C989" s="17"/>
      <c r="D989" s="17"/>
      <c r="E989" s="17"/>
      <c r="F989" s="16"/>
      <c r="G989" s="16"/>
      <c r="H989" s="23"/>
      <c r="I989" s="28"/>
      <c r="J989" s="28"/>
    </row>
    <row r="990" spans="1:10">
      <c r="A990" s="11"/>
      <c r="B990" s="16"/>
      <c r="C990" s="17"/>
      <c r="D990" s="17"/>
      <c r="E990" s="17"/>
      <c r="F990" s="16"/>
      <c r="G990" s="16"/>
      <c r="H990" s="23"/>
      <c r="I990" s="28"/>
      <c r="J990" s="28">
        <f t="shared" si="24"/>
        <v>0</v>
      </c>
    </row>
    <row r="991" spans="1:10" ht="24.95" customHeight="1">
      <c r="A991" s="45" t="s">
        <v>242</v>
      </c>
      <c r="B991" s="10"/>
      <c r="C991" s="9" t="s">
        <v>72</v>
      </c>
      <c r="D991" s="10"/>
      <c r="E991" s="10"/>
      <c r="F991" s="10"/>
      <c r="G991" s="10"/>
      <c r="H991" s="23">
        <v>0</v>
      </c>
      <c r="I991" s="28"/>
      <c r="J991" s="28">
        <f>SUM(J992:J994)</f>
        <v>0</v>
      </c>
    </row>
    <row r="992" spans="1:10">
      <c r="A992" s="11"/>
      <c r="B992" s="16"/>
      <c r="C992" s="17"/>
      <c r="D992" s="17"/>
      <c r="E992" s="17"/>
      <c r="F992" s="16"/>
      <c r="G992" s="16"/>
      <c r="H992" s="23"/>
      <c r="I992" s="28"/>
      <c r="J992" s="28">
        <f t="shared" si="24"/>
        <v>0</v>
      </c>
    </row>
    <row r="993" spans="1:10">
      <c r="A993" s="11"/>
      <c r="B993" s="16"/>
      <c r="C993" s="17"/>
      <c r="D993" s="17"/>
      <c r="E993" s="17"/>
      <c r="F993" s="16"/>
      <c r="G993" s="16"/>
      <c r="H993" s="23"/>
      <c r="I993" s="28"/>
      <c r="J993" s="28">
        <f t="shared" si="24"/>
        <v>0</v>
      </c>
    </row>
    <row r="994" spans="1:10" s="2" customFormat="1">
      <c r="A994" s="11"/>
      <c r="B994" s="16"/>
      <c r="C994" s="14"/>
      <c r="D994" s="14"/>
      <c r="E994" s="14"/>
      <c r="F994" s="15"/>
      <c r="G994" s="15"/>
      <c r="H994" s="24"/>
      <c r="I994" s="28"/>
      <c r="J994" s="28">
        <f t="shared" si="24"/>
        <v>0</v>
      </c>
    </row>
    <row r="995" spans="1:10" ht="24.95" customHeight="1">
      <c r="A995" s="45" t="s">
        <v>243</v>
      </c>
      <c r="B995" s="10"/>
      <c r="C995" s="9" t="s">
        <v>74</v>
      </c>
      <c r="D995" s="10"/>
      <c r="E995" s="10"/>
      <c r="F995" s="10"/>
      <c r="G995" s="10"/>
      <c r="H995" s="23">
        <v>0</v>
      </c>
      <c r="I995" s="28"/>
      <c r="J995" s="28">
        <f>SUM(J996:J998)</f>
        <v>0</v>
      </c>
    </row>
    <row r="996" spans="1:10" s="2" customFormat="1">
      <c r="A996" s="11"/>
      <c r="B996" s="12"/>
      <c r="C996" s="13"/>
      <c r="D996" s="14"/>
      <c r="E996" s="14"/>
      <c r="F996" s="15"/>
      <c r="G996" s="15"/>
      <c r="H996" s="24"/>
      <c r="I996" s="28"/>
      <c r="J996" s="28">
        <f t="shared" ref="J996:J1018" si="25">H996*I996</f>
        <v>0</v>
      </c>
    </row>
    <row r="997" spans="1:10" s="2" customFormat="1" ht="12" customHeight="1">
      <c r="A997" s="11"/>
      <c r="B997" s="12"/>
      <c r="C997" s="13"/>
      <c r="D997" s="14"/>
      <c r="E997" s="14"/>
      <c r="F997" s="15"/>
      <c r="G997" s="15"/>
      <c r="H997" s="24"/>
      <c r="I997" s="28"/>
      <c r="J997" s="28">
        <f t="shared" si="25"/>
        <v>0</v>
      </c>
    </row>
    <row r="998" spans="1:10" s="2" customFormat="1" ht="12" customHeight="1">
      <c r="A998" s="11"/>
      <c r="B998" s="12"/>
      <c r="C998" s="13"/>
      <c r="D998" s="14"/>
      <c r="E998" s="14"/>
      <c r="F998" s="15"/>
      <c r="G998" s="15"/>
      <c r="H998" s="24"/>
      <c r="I998" s="28"/>
      <c r="J998" s="28">
        <f t="shared" si="25"/>
        <v>0</v>
      </c>
    </row>
    <row r="999" spans="1:10" ht="24.95" customHeight="1">
      <c r="A999" s="45" t="s">
        <v>244</v>
      </c>
      <c r="B999" s="10"/>
      <c r="C999" s="9" t="s">
        <v>76</v>
      </c>
      <c r="D999" s="10"/>
      <c r="E999" s="10"/>
      <c r="F999" s="10"/>
      <c r="G999" s="10"/>
      <c r="H999" s="23">
        <v>0</v>
      </c>
      <c r="I999" s="28"/>
      <c r="J999" s="28">
        <f>SUM(J1000:J1002)</f>
        <v>0</v>
      </c>
    </row>
    <row r="1000" spans="1:10">
      <c r="A1000" s="11"/>
      <c r="B1000" s="16"/>
      <c r="C1000" s="17"/>
      <c r="D1000" s="17"/>
      <c r="E1000" s="17"/>
      <c r="F1000" s="16"/>
      <c r="G1000" s="16"/>
      <c r="H1000" s="23"/>
      <c r="I1000" s="28"/>
      <c r="J1000" s="28">
        <f t="shared" si="25"/>
        <v>0</v>
      </c>
    </row>
    <row r="1001" spans="1:10">
      <c r="A1001" s="11"/>
      <c r="B1001" s="16"/>
      <c r="C1001" s="17"/>
      <c r="D1001" s="17"/>
      <c r="E1001" s="17"/>
      <c r="F1001" s="16"/>
      <c r="G1001" s="16"/>
      <c r="H1001" s="23"/>
      <c r="I1001" s="28"/>
      <c r="J1001" s="28"/>
    </row>
    <row r="1002" spans="1:10">
      <c r="A1002" s="11"/>
      <c r="B1002" s="16"/>
      <c r="C1002" s="17"/>
      <c r="D1002" s="17"/>
      <c r="E1002" s="17"/>
      <c r="F1002" s="16"/>
      <c r="G1002" s="16"/>
      <c r="H1002" s="23"/>
      <c r="I1002" s="28"/>
      <c r="J1002" s="28">
        <f t="shared" si="25"/>
        <v>0</v>
      </c>
    </row>
    <row r="1003" spans="1:10" ht="24.95" customHeight="1">
      <c r="A1003" s="45" t="s">
        <v>245</v>
      </c>
      <c r="B1003" s="10"/>
      <c r="C1003" s="9" t="s">
        <v>78</v>
      </c>
      <c r="D1003" s="10"/>
      <c r="E1003" s="10"/>
      <c r="F1003" s="10"/>
      <c r="G1003" s="10"/>
      <c r="H1003" s="23">
        <v>0</v>
      </c>
      <c r="I1003" s="28"/>
      <c r="J1003" s="28">
        <f>SUM(J1004:J1006)</f>
        <v>0</v>
      </c>
    </row>
    <row r="1004" spans="1:10" ht="11.45" customHeight="1">
      <c r="A1004" s="11"/>
      <c r="B1004" s="16"/>
      <c r="C1004" s="17"/>
      <c r="D1004" s="17"/>
      <c r="E1004" s="17"/>
      <c r="F1004" s="16"/>
      <c r="G1004" s="16"/>
      <c r="H1004" s="23"/>
      <c r="I1004" s="28"/>
      <c r="J1004" s="28">
        <f t="shared" si="25"/>
        <v>0</v>
      </c>
    </row>
    <row r="1005" spans="1:10">
      <c r="A1005" s="11"/>
      <c r="B1005" s="16"/>
      <c r="C1005" s="17"/>
      <c r="D1005" s="17"/>
      <c r="E1005" s="17"/>
      <c r="F1005" s="16"/>
      <c r="G1005" s="16"/>
      <c r="H1005" s="23"/>
      <c r="I1005" s="28"/>
      <c r="J1005" s="28">
        <f t="shared" si="25"/>
        <v>0</v>
      </c>
    </row>
    <row r="1006" spans="1:10" s="2" customFormat="1">
      <c r="A1006" s="11"/>
      <c r="B1006" s="12"/>
      <c r="C1006" s="14"/>
      <c r="D1006" s="13"/>
      <c r="E1006" s="14"/>
      <c r="F1006" s="15"/>
      <c r="G1006" s="15"/>
      <c r="H1006" s="24"/>
      <c r="I1006" s="28"/>
      <c r="J1006" s="28">
        <f t="shared" si="25"/>
        <v>0</v>
      </c>
    </row>
    <row r="1007" spans="1:10" ht="24.95" customHeight="1">
      <c r="A1007" s="45" t="s">
        <v>246</v>
      </c>
      <c r="B1007" s="10"/>
      <c r="C1007" s="9" t="s">
        <v>82</v>
      </c>
      <c r="D1007" s="10"/>
      <c r="E1007" s="10"/>
      <c r="F1007" s="10"/>
      <c r="G1007" s="10"/>
      <c r="H1007" s="23">
        <v>0</v>
      </c>
      <c r="I1007" s="28"/>
      <c r="J1007" s="28">
        <f>SUM(J1008:J1010)</f>
        <v>0</v>
      </c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s="2" customFormat="1">
      <c r="A1009" s="11"/>
      <c r="B1009" s="12"/>
      <c r="C1009" s="13"/>
      <c r="D1009" s="14"/>
      <c r="E1009" s="14"/>
      <c r="F1009" s="15"/>
      <c r="G1009" s="15"/>
      <c r="H1009" s="24"/>
      <c r="I1009" s="28"/>
      <c r="J1009" s="28">
        <f t="shared" si="25"/>
        <v>0</v>
      </c>
    </row>
    <row r="1010" spans="1:10" s="2" customFormat="1">
      <c r="A1010" s="11"/>
      <c r="B1010" s="12"/>
      <c r="C1010" s="13"/>
      <c r="D1010" s="14"/>
      <c r="E1010" s="14"/>
      <c r="F1010" s="15"/>
      <c r="G1010" s="15"/>
      <c r="H1010" s="24"/>
      <c r="I1010" s="28"/>
      <c r="J1010" s="28">
        <f t="shared" si="25"/>
        <v>0</v>
      </c>
    </row>
    <row r="1011" spans="1:10" ht="24.95" customHeight="1">
      <c r="A1011" s="45" t="s">
        <v>329</v>
      </c>
      <c r="B1011" s="10"/>
      <c r="C1011" s="9" t="s">
        <v>84</v>
      </c>
      <c r="D1011" s="10"/>
      <c r="E1011" s="10"/>
      <c r="F1011" s="10"/>
      <c r="G1011" s="10"/>
      <c r="H1011" s="23">
        <v>0</v>
      </c>
      <c r="I1011" s="28"/>
      <c r="J1011" s="28">
        <f>SUM(J1012:J1014)</f>
        <v>0</v>
      </c>
    </row>
    <row r="1012" spans="1:10">
      <c r="A1012" s="11"/>
      <c r="B1012" s="16"/>
      <c r="C1012" s="17"/>
      <c r="D1012" s="17"/>
      <c r="E1012" s="17"/>
      <c r="F1012" s="16"/>
      <c r="G1012" s="16"/>
      <c r="H1012" s="23"/>
      <c r="I1012" s="28"/>
      <c r="J1012" s="28">
        <f t="shared" si="25"/>
        <v>0</v>
      </c>
    </row>
    <row r="1013" spans="1:10">
      <c r="A1013" s="11"/>
      <c r="B1013" s="16"/>
      <c r="C1013" s="17"/>
      <c r="D1013" s="17"/>
      <c r="E1013" s="17"/>
      <c r="F1013" s="16"/>
      <c r="G1013" s="16"/>
      <c r="H1013" s="23"/>
      <c r="I1013" s="28"/>
      <c r="J1013" s="28">
        <f t="shared" si="25"/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ht="24.95" customHeight="1">
      <c r="A1015" s="45" t="s">
        <v>330</v>
      </c>
      <c r="B1015" s="10"/>
      <c r="C1015" s="9" t="s">
        <v>86</v>
      </c>
      <c r="D1015" s="10"/>
      <c r="E1015" s="10"/>
      <c r="F1015" s="10"/>
      <c r="G1015" s="10"/>
      <c r="H1015" s="23"/>
      <c r="I1015" s="28"/>
      <c r="J1015" s="28">
        <f>SUM(J1016:J1018)</f>
        <v>0</v>
      </c>
    </row>
    <row r="1016" spans="1:10">
      <c r="A1016" s="11"/>
      <c r="B1016" s="16"/>
      <c r="C1016" s="17"/>
      <c r="D1016" s="17"/>
      <c r="E1016" s="17"/>
      <c r="F1016" s="16"/>
      <c r="G1016" s="16"/>
      <c r="H1016" s="23"/>
      <c r="I1016" s="28"/>
      <c r="J1016" s="28">
        <f t="shared" si="25"/>
        <v>0</v>
      </c>
    </row>
    <row r="1017" spans="1:10">
      <c r="A1017" s="11"/>
      <c r="B1017" s="16"/>
      <c r="C1017" s="17"/>
      <c r="D1017" s="17"/>
      <c r="E1017" s="17"/>
      <c r="F1017" s="16"/>
      <c r="G1017" s="16"/>
      <c r="H1017" s="23"/>
      <c r="I1017" s="28"/>
      <c r="J1017" s="28">
        <f t="shared" si="25"/>
        <v>0</v>
      </c>
    </row>
    <row r="1018" spans="1:10" s="2" customFormat="1" ht="10.9" customHeight="1">
      <c r="A1018" s="11"/>
      <c r="B1018" s="12"/>
      <c r="C1018" s="13"/>
      <c r="D1018" s="14"/>
      <c r="E1018" s="14"/>
      <c r="F1018" s="15"/>
      <c r="G1018" s="15"/>
      <c r="H1018" s="24"/>
      <c r="I1018" s="28"/>
      <c r="J1018" s="28">
        <f t="shared" si="25"/>
        <v>0</v>
      </c>
    </row>
    <row r="1019" spans="1:10" s="2" customFormat="1" ht="15.75">
      <c r="A1019" s="32" t="s">
        <v>91</v>
      </c>
      <c r="B1019" s="33"/>
      <c r="C1019" s="34"/>
      <c r="D1019" s="35"/>
      <c r="E1019" s="35"/>
      <c r="F1019" s="36"/>
      <c r="G1019" s="36"/>
      <c r="H1019" s="37"/>
      <c r="I1019" s="38"/>
      <c r="J1019" s="38"/>
    </row>
    <row r="1020" spans="1:10" ht="39" customHeight="1">
      <c r="A1020" s="30"/>
      <c r="B1020" s="7"/>
      <c r="C1020" s="8"/>
      <c r="D1020" s="8"/>
      <c r="E1020" s="8"/>
      <c r="F1020" s="8"/>
      <c r="G1020" s="8"/>
      <c r="H1020" s="23"/>
      <c r="I1020" s="31" t="s">
        <v>365</v>
      </c>
      <c r="J1020" s="29"/>
    </row>
    <row r="1021" spans="1:10" ht="27" customHeight="1">
      <c r="A1021" s="30"/>
      <c r="B1021" s="7"/>
      <c r="C1021" s="8"/>
      <c r="D1021" s="8"/>
      <c r="E1021" s="8"/>
      <c r="F1021" s="8"/>
      <c r="G1021" s="8"/>
      <c r="H1021" s="23"/>
      <c r="I1021" s="31" t="s">
        <v>366</v>
      </c>
      <c r="J1021" s="28"/>
    </row>
    <row r="1022" spans="1:10" ht="36" customHeight="1">
      <c r="A1022" s="30"/>
      <c r="B1022" s="7"/>
      <c r="C1022" s="8"/>
      <c r="D1022" s="8"/>
      <c r="E1022" s="8"/>
      <c r="F1022" s="8"/>
      <c r="G1022" s="8"/>
      <c r="H1022" s="23"/>
      <c r="I1022" s="31" t="s">
        <v>367</v>
      </c>
      <c r="J1022" s="28"/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4" max="16383" man="1"/>
    <brk id="592" max="16383" man="1"/>
    <brk id="716" max="16383" man="1"/>
    <brk id="726" max="16383" man="1"/>
    <brk id="754" max="16383" man="1"/>
    <brk id="768" max="16383" man="1"/>
    <brk id="792" max="16383" man="1"/>
    <brk id="874" max="16383" man="1"/>
    <brk id="938" max="16383" man="1"/>
    <brk id="99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8B223-549C-4A91-9143-EEFAFA510232}">
  <sheetPr>
    <pageSetUpPr fitToPage="1"/>
  </sheetPr>
  <dimension ref="A1:K1028"/>
  <sheetViews>
    <sheetView showGridLines="0" topLeftCell="A100" zoomScale="115" zoomScaleNormal="115" zoomScaleSheetLayoutView="100" workbookViewId="0">
      <selection activeCell="J6" sqref="J6"/>
    </sheetView>
  </sheetViews>
  <sheetFormatPr defaultColWidth="9.140625" defaultRowHeight="11.25"/>
  <cols>
    <col min="1" max="1" width="4.5703125" style="20" customWidth="1"/>
    <col min="2" max="2" width="5.7109375" style="4" hidden="1" customWidth="1"/>
    <col min="3" max="3" width="55.28515625" style="21" customWidth="1"/>
    <col min="4" max="4" width="30.7109375" style="21" customWidth="1"/>
    <col min="5" max="5" width="13.42578125" style="21" customWidth="1"/>
    <col min="6" max="6" width="6.42578125" style="21" customWidth="1"/>
    <col min="7" max="7" width="10.85546875" style="21" customWidth="1"/>
    <col min="8" max="8" width="14.140625" style="22" customWidth="1"/>
    <col min="9" max="9" width="13.42578125" style="27" customWidth="1"/>
    <col min="10" max="10" width="15.28515625" style="27" customWidth="1"/>
    <col min="11" max="16384" width="9.140625" style="1"/>
  </cols>
  <sheetData>
    <row r="1" spans="1:11" ht="30" customHeight="1">
      <c r="A1" s="3" t="s">
        <v>0</v>
      </c>
      <c r="B1" s="5"/>
      <c r="C1" s="5"/>
      <c r="D1" s="5"/>
      <c r="E1" s="5"/>
      <c r="F1" s="5"/>
      <c r="G1" s="5"/>
    </row>
    <row r="2" spans="1:11" ht="30" customHeight="1">
      <c r="A2" s="3"/>
      <c r="B2" s="5"/>
      <c r="C2" s="5" t="s">
        <v>1167</v>
      </c>
      <c r="D2" s="5"/>
      <c r="E2" s="5"/>
      <c r="F2" s="5"/>
      <c r="G2" s="5"/>
    </row>
    <row r="3" spans="1:11" ht="31.5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5" t="s">
        <v>9</v>
      </c>
      <c r="I3" s="26" t="s">
        <v>10</v>
      </c>
      <c r="J3" s="26" t="s">
        <v>11</v>
      </c>
    </row>
    <row r="4" spans="1:11" ht="24.95" customHeight="1">
      <c r="A4" s="41" t="s">
        <v>12</v>
      </c>
      <c r="B4" s="40"/>
      <c r="C4" s="41"/>
      <c r="D4" s="42"/>
      <c r="E4" s="42"/>
      <c r="F4" s="42"/>
      <c r="G4" s="42"/>
      <c r="H4" s="43"/>
      <c r="I4" s="44"/>
      <c r="J4" s="28">
        <f>J5+J9+J13+J17+J21+J25+J29+J33+J37+J41+J45+J49+J53+J57+J61+J69+J73+J77+J81+J85+J89+J65</f>
        <v>2818.1999999999994</v>
      </c>
      <c r="K4" s="333"/>
    </row>
    <row r="5" spans="1:11" ht="24.95" customHeight="1">
      <c r="A5" s="45" t="s">
        <v>13</v>
      </c>
      <c r="B5" s="10"/>
      <c r="C5" s="9" t="s">
        <v>14</v>
      </c>
      <c r="D5" s="10"/>
      <c r="E5" s="10"/>
      <c r="F5" s="10"/>
      <c r="G5" s="10"/>
      <c r="H5" s="23">
        <v>0</v>
      </c>
      <c r="I5" s="28"/>
      <c r="J5" s="39">
        <f>SUM(J6:J8)</f>
        <v>370</v>
      </c>
    </row>
    <row r="6" spans="1:11" s="2" customFormat="1" ht="18" customHeight="1">
      <c r="A6" s="11"/>
      <c r="B6" s="12"/>
      <c r="C6" s="82" t="s">
        <v>15</v>
      </c>
      <c r="D6" s="168" t="s">
        <v>16</v>
      </c>
      <c r="E6" s="14" t="s">
        <v>17</v>
      </c>
      <c r="F6" s="15" t="s">
        <v>13</v>
      </c>
      <c r="G6" s="15" t="s">
        <v>19</v>
      </c>
      <c r="H6" s="24">
        <v>37</v>
      </c>
      <c r="I6" s="28">
        <v>10</v>
      </c>
      <c r="J6" s="28">
        <f>H6*I6</f>
        <v>370</v>
      </c>
    </row>
    <row r="7" spans="1:11" s="2" customFormat="1">
      <c r="A7" s="11"/>
      <c r="B7" s="12"/>
      <c r="C7" s="13"/>
      <c r="D7" s="14"/>
      <c r="E7" s="14"/>
      <c r="F7" s="15"/>
      <c r="G7" s="15"/>
      <c r="H7" s="24"/>
      <c r="I7" s="28"/>
      <c r="J7" s="28">
        <f t="shared" ref="J7:J8" si="0">H7*I7</f>
        <v>0</v>
      </c>
    </row>
    <row r="8" spans="1:11" s="2" customFormat="1">
      <c r="A8" s="11"/>
      <c r="B8" s="12"/>
      <c r="C8" s="13"/>
      <c r="D8" s="14"/>
      <c r="E8" s="14"/>
      <c r="F8" s="15"/>
      <c r="G8" s="15"/>
      <c r="H8" s="24"/>
      <c r="I8" s="28"/>
      <c r="J8" s="28">
        <f t="shared" si="0"/>
        <v>0</v>
      </c>
    </row>
    <row r="9" spans="1:11" ht="24.95" customHeight="1">
      <c r="A9" s="45" t="s">
        <v>27</v>
      </c>
      <c r="B9" s="10"/>
      <c r="C9" s="9" t="s">
        <v>28</v>
      </c>
      <c r="D9" s="10"/>
      <c r="E9" s="10"/>
      <c r="F9" s="10"/>
      <c r="G9" s="10"/>
      <c r="H9" s="23">
        <v>0</v>
      </c>
      <c r="I9" s="28"/>
      <c r="J9" s="39">
        <f>SUM(J10:J12)</f>
        <v>28.58</v>
      </c>
    </row>
    <row r="10" spans="1:11" ht="22.5">
      <c r="A10" s="11"/>
      <c r="B10" s="16"/>
      <c r="C10" s="82" t="s">
        <v>1168</v>
      </c>
      <c r="D10" s="87" t="s">
        <v>1169</v>
      </c>
      <c r="E10" s="14" t="s">
        <v>17</v>
      </c>
      <c r="F10" s="16">
        <v>1</v>
      </c>
      <c r="G10" s="15" t="s">
        <v>19</v>
      </c>
      <c r="H10" s="23">
        <v>2</v>
      </c>
      <c r="I10" s="28">
        <v>14.29</v>
      </c>
      <c r="J10" s="28">
        <f>H10*I10</f>
        <v>28.58</v>
      </c>
    </row>
    <row r="11" spans="1:11">
      <c r="A11" s="11"/>
      <c r="B11" s="16"/>
      <c r="C11" s="17"/>
      <c r="D11" s="17"/>
      <c r="E11" s="17"/>
      <c r="F11" s="16"/>
      <c r="G11" s="16"/>
      <c r="H11" s="23"/>
      <c r="I11" s="28"/>
      <c r="J11" s="28">
        <f t="shared" ref="J11:J12" si="1">H11*I11</f>
        <v>0</v>
      </c>
    </row>
    <row r="12" spans="1:11">
      <c r="A12" s="11"/>
      <c r="B12" s="16"/>
      <c r="C12" s="17"/>
      <c r="D12" s="17"/>
      <c r="E12" s="17"/>
      <c r="F12" s="16"/>
      <c r="G12" s="16"/>
      <c r="H12" s="23"/>
      <c r="I12" s="28"/>
      <c r="J12" s="28">
        <f t="shared" si="1"/>
        <v>0</v>
      </c>
    </row>
    <row r="13" spans="1:11" ht="24.95" customHeight="1">
      <c r="A13" s="45" t="s">
        <v>29</v>
      </c>
      <c r="B13" s="10"/>
      <c r="C13" s="9" t="s">
        <v>30</v>
      </c>
      <c r="D13" s="10"/>
      <c r="E13" s="10"/>
      <c r="F13" s="10"/>
      <c r="G13" s="10"/>
      <c r="H13" s="23">
        <v>0</v>
      </c>
      <c r="I13" s="28"/>
      <c r="J13" s="39">
        <f>SUM(J14:J16)</f>
        <v>445.68</v>
      </c>
    </row>
    <row r="14" spans="1:11" s="2" customFormat="1" ht="22.5">
      <c r="A14" s="11"/>
      <c r="B14" s="12"/>
      <c r="C14" s="169" t="s">
        <v>1170</v>
      </c>
      <c r="D14" s="170" t="s">
        <v>1171</v>
      </c>
      <c r="E14" s="14" t="s">
        <v>17</v>
      </c>
      <c r="F14" s="15" t="s">
        <v>13</v>
      </c>
      <c r="G14" s="15" t="s">
        <v>19</v>
      </c>
      <c r="H14" s="24">
        <v>36</v>
      </c>
      <c r="I14" s="28">
        <v>12.38</v>
      </c>
      <c r="J14" s="28">
        <f>H14*I14</f>
        <v>445.68</v>
      </c>
    </row>
    <row r="15" spans="1:11" s="2" customFormat="1">
      <c r="A15" s="11"/>
      <c r="B15" s="12"/>
      <c r="C15" s="13"/>
      <c r="D15" s="14"/>
      <c r="E15" s="14"/>
      <c r="F15" s="15"/>
      <c r="G15" s="15"/>
      <c r="H15" s="24"/>
      <c r="I15" s="28"/>
      <c r="J15" s="28">
        <f t="shared" ref="J15:J60" si="2">H15*I15</f>
        <v>0</v>
      </c>
    </row>
    <row r="16" spans="1:11" s="2" customFormat="1">
      <c r="A16" s="11"/>
      <c r="B16" s="12"/>
      <c r="C16" s="13"/>
      <c r="D16" s="14"/>
      <c r="E16" s="14"/>
      <c r="F16" s="15"/>
      <c r="G16" s="15"/>
      <c r="H16" s="24"/>
      <c r="I16" s="28"/>
      <c r="J16" s="28">
        <f t="shared" si="2"/>
        <v>0</v>
      </c>
    </row>
    <row r="17" spans="1:10" ht="24.95" customHeight="1">
      <c r="A17" s="45" t="s">
        <v>34</v>
      </c>
      <c r="B17" s="10"/>
      <c r="C17" s="18" t="s">
        <v>1172</v>
      </c>
      <c r="D17" s="10"/>
      <c r="E17" s="10"/>
      <c r="F17" s="10"/>
      <c r="G17" s="10"/>
      <c r="H17" s="23">
        <v>0</v>
      </c>
      <c r="I17" s="28"/>
      <c r="J17" s="39">
        <f>SUM(J18:J20)</f>
        <v>31.42</v>
      </c>
    </row>
    <row r="18" spans="1:10" ht="22.5">
      <c r="A18" s="11"/>
      <c r="B18" s="16"/>
      <c r="C18" s="82" t="s">
        <v>1173</v>
      </c>
      <c r="D18" s="87" t="s">
        <v>1174</v>
      </c>
      <c r="E18" s="14" t="s">
        <v>17</v>
      </c>
      <c r="F18" s="16">
        <v>1</v>
      </c>
      <c r="G18" s="15" t="s">
        <v>19</v>
      </c>
      <c r="H18" s="23">
        <v>2</v>
      </c>
      <c r="I18" s="28">
        <v>15.71</v>
      </c>
      <c r="J18" s="28">
        <f t="shared" si="2"/>
        <v>31.42</v>
      </c>
    </row>
    <row r="19" spans="1:10">
      <c r="A19" s="11"/>
      <c r="B19" s="16"/>
      <c r="C19" s="17"/>
      <c r="D19" s="17"/>
      <c r="E19" s="17"/>
      <c r="F19" s="16"/>
      <c r="G19" s="16"/>
      <c r="H19" s="23"/>
      <c r="I19" s="28"/>
      <c r="J19" s="28">
        <f t="shared" si="2"/>
        <v>0</v>
      </c>
    </row>
    <row r="20" spans="1:10">
      <c r="A20" s="11"/>
      <c r="B20" s="16"/>
      <c r="C20" s="17"/>
      <c r="D20" s="17"/>
      <c r="E20" s="17"/>
      <c r="F20" s="16"/>
      <c r="G20" s="16"/>
      <c r="H20" s="23"/>
      <c r="I20" s="28"/>
      <c r="J20" s="28">
        <f t="shared" si="2"/>
        <v>0</v>
      </c>
    </row>
    <row r="21" spans="1:10" ht="24.95" customHeight="1">
      <c r="A21" s="45" t="s">
        <v>39</v>
      </c>
      <c r="B21" s="10"/>
      <c r="C21" s="9" t="s">
        <v>40</v>
      </c>
      <c r="D21" s="10"/>
      <c r="E21" s="10"/>
      <c r="F21" s="10"/>
      <c r="G21" s="10"/>
      <c r="H21" s="23">
        <v>0</v>
      </c>
      <c r="I21" s="28"/>
      <c r="J21" s="39">
        <f>SUM(J22:J24)</f>
        <v>0</v>
      </c>
    </row>
    <row r="22" spans="1:10">
      <c r="A22" s="11"/>
      <c r="B22" s="16"/>
      <c r="C22" s="17"/>
      <c r="D22" s="17"/>
      <c r="E22" s="17"/>
      <c r="F22" s="16"/>
      <c r="G22" s="16"/>
      <c r="H22" s="23"/>
      <c r="I22" s="28"/>
      <c r="J22" s="28">
        <f t="shared" si="2"/>
        <v>0</v>
      </c>
    </row>
    <row r="23" spans="1:10">
      <c r="A23" s="11"/>
      <c r="B23" s="16"/>
      <c r="C23" s="17"/>
      <c r="D23" s="17"/>
      <c r="E23" s="17"/>
      <c r="F23" s="16"/>
      <c r="G23" s="16"/>
      <c r="H23" s="23"/>
      <c r="I23" s="28"/>
      <c r="J23" s="28"/>
    </row>
    <row r="24" spans="1:10">
      <c r="A24" s="11"/>
      <c r="B24" s="16"/>
      <c r="C24" s="17"/>
      <c r="D24" s="17"/>
      <c r="E24" s="17"/>
      <c r="F24" s="16"/>
      <c r="G24" s="16"/>
      <c r="H24" s="23"/>
      <c r="I24" s="28"/>
      <c r="J24" s="28">
        <f t="shared" si="2"/>
        <v>0</v>
      </c>
    </row>
    <row r="25" spans="1:10" ht="24.95" customHeight="1">
      <c r="A25" s="45" t="s">
        <v>41</v>
      </c>
      <c r="B25" s="10"/>
      <c r="C25" s="9" t="s">
        <v>42</v>
      </c>
      <c r="D25" s="10"/>
      <c r="E25" s="10"/>
      <c r="F25" s="10"/>
      <c r="G25" s="10"/>
      <c r="H25" s="23">
        <v>0</v>
      </c>
      <c r="I25" s="28"/>
      <c r="J25" s="39">
        <f>SUM(J26:J28)</f>
        <v>0</v>
      </c>
    </row>
    <row r="26" spans="1:10">
      <c r="A26" s="11"/>
      <c r="B26" s="16"/>
      <c r="C26" s="17"/>
      <c r="D26" s="17"/>
      <c r="E26" s="17"/>
      <c r="F26" s="16"/>
      <c r="G26" s="16"/>
      <c r="H26" s="23"/>
      <c r="I26" s="28"/>
      <c r="J26" s="28">
        <f t="shared" si="2"/>
        <v>0</v>
      </c>
    </row>
    <row r="27" spans="1:10">
      <c r="A27" s="11"/>
      <c r="B27" s="16"/>
      <c r="C27" s="17"/>
      <c r="D27" s="17"/>
      <c r="E27" s="17"/>
      <c r="F27" s="16"/>
      <c r="G27" s="16"/>
      <c r="H27" s="23"/>
      <c r="I27" s="28"/>
      <c r="J27" s="28"/>
    </row>
    <row r="28" spans="1:10">
      <c r="A28" s="11"/>
      <c r="B28" s="16"/>
      <c r="C28" s="17"/>
      <c r="D28" s="17"/>
      <c r="E28" s="17"/>
      <c r="F28" s="16"/>
      <c r="G28" s="16"/>
      <c r="H28" s="23"/>
      <c r="I28" s="28"/>
      <c r="J28" s="28">
        <f t="shared" si="2"/>
        <v>0</v>
      </c>
    </row>
    <row r="29" spans="1:10" ht="24.95" customHeight="1">
      <c r="A29" s="45" t="s">
        <v>43</v>
      </c>
      <c r="B29" s="10"/>
      <c r="C29" s="9" t="s">
        <v>44</v>
      </c>
      <c r="D29" s="10"/>
      <c r="E29" s="10"/>
      <c r="F29" s="10"/>
      <c r="G29" s="10"/>
      <c r="H29" s="23">
        <v>0</v>
      </c>
      <c r="I29" s="28"/>
      <c r="J29" s="39">
        <f>SUM(J30:J32)</f>
        <v>360</v>
      </c>
    </row>
    <row r="30" spans="1:10" s="2" customFormat="1" ht="22.5">
      <c r="A30" s="11"/>
      <c r="B30" s="12"/>
      <c r="C30" s="82" t="s">
        <v>537</v>
      </c>
      <c r="D30" s="82" t="s">
        <v>114</v>
      </c>
      <c r="E30" s="14" t="s">
        <v>17</v>
      </c>
      <c r="F30" s="15" t="s">
        <v>13</v>
      </c>
      <c r="G30" s="15" t="s">
        <v>19</v>
      </c>
      <c r="H30" s="84" t="s">
        <v>1175</v>
      </c>
      <c r="I30" s="334">
        <v>10</v>
      </c>
      <c r="J30" s="28">
        <f>I30*H30</f>
        <v>360</v>
      </c>
    </row>
    <row r="31" spans="1:10" s="2" customFormat="1">
      <c r="A31" s="11"/>
      <c r="B31" s="12"/>
      <c r="C31" s="13"/>
      <c r="D31" s="14"/>
      <c r="E31" s="14"/>
      <c r="F31" s="15"/>
      <c r="G31" s="15"/>
      <c r="H31" s="24"/>
      <c r="I31" s="28"/>
      <c r="J31" s="28">
        <f t="shared" si="2"/>
        <v>0</v>
      </c>
    </row>
    <row r="32" spans="1:10" s="2" customFormat="1">
      <c r="A32" s="11"/>
      <c r="B32" s="12"/>
      <c r="C32" s="13"/>
      <c r="D32" s="14"/>
      <c r="E32" s="14"/>
      <c r="F32" s="15"/>
      <c r="G32" s="15"/>
      <c r="H32" s="24"/>
      <c r="I32" s="28"/>
      <c r="J32" s="28">
        <f t="shared" si="2"/>
        <v>0</v>
      </c>
    </row>
    <row r="33" spans="1:10" ht="24.95" customHeight="1">
      <c r="A33" s="45" t="s">
        <v>49</v>
      </c>
      <c r="B33" s="10"/>
      <c r="C33" s="9" t="s">
        <v>50</v>
      </c>
      <c r="D33" s="10"/>
      <c r="E33" s="10"/>
      <c r="F33" s="10"/>
      <c r="G33" s="10"/>
      <c r="H33" s="23">
        <v>0</v>
      </c>
      <c r="I33" s="28"/>
      <c r="J33" s="39">
        <f>SUM(J34:J36)</f>
        <v>28.58</v>
      </c>
    </row>
    <row r="34" spans="1:10" ht="22.5">
      <c r="A34" s="11"/>
      <c r="B34" s="16"/>
      <c r="C34" s="82" t="s">
        <v>1176</v>
      </c>
      <c r="D34" s="88" t="s">
        <v>1177</v>
      </c>
      <c r="E34" s="14" t="s">
        <v>17</v>
      </c>
      <c r="F34" s="16">
        <v>1</v>
      </c>
      <c r="G34" s="15" t="s">
        <v>19</v>
      </c>
      <c r="H34" s="23">
        <v>2</v>
      </c>
      <c r="I34" s="28">
        <v>14.29</v>
      </c>
      <c r="J34" s="28">
        <f t="shared" si="2"/>
        <v>28.58</v>
      </c>
    </row>
    <row r="35" spans="1:10">
      <c r="A35" s="11"/>
      <c r="B35" s="16"/>
      <c r="C35" s="17"/>
      <c r="D35" s="17"/>
      <c r="E35" s="17"/>
      <c r="F35" s="16"/>
      <c r="G35" s="16"/>
      <c r="H35" s="23"/>
      <c r="I35" s="28"/>
      <c r="J35" s="28">
        <f t="shared" si="2"/>
        <v>0</v>
      </c>
    </row>
    <row r="36" spans="1:10">
      <c r="A36" s="11"/>
      <c r="B36" s="16"/>
      <c r="C36" s="17"/>
      <c r="D36" s="17"/>
      <c r="E36" s="17"/>
      <c r="F36" s="16"/>
      <c r="G36" s="16"/>
      <c r="H36" s="23"/>
      <c r="I36" s="28"/>
      <c r="J36" s="28">
        <f t="shared" si="2"/>
        <v>0</v>
      </c>
    </row>
    <row r="37" spans="1:10" ht="24.95" customHeight="1">
      <c r="A37" s="45" t="s">
        <v>51</v>
      </c>
      <c r="B37" s="10"/>
      <c r="C37" s="9" t="s">
        <v>52</v>
      </c>
      <c r="D37" s="10"/>
      <c r="E37" s="10"/>
      <c r="F37" s="10"/>
      <c r="G37" s="10"/>
      <c r="H37" s="23">
        <v>0</v>
      </c>
      <c r="I37" s="28"/>
      <c r="J37" s="39">
        <f>SUM(J38:J40)</f>
        <v>377.28000000000003</v>
      </c>
    </row>
    <row r="38" spans="1:10" s="2" customFormat="1" ht="22.5">
      <c r="A38" s="11"/>
      <c r="B38" s="12"/>
      <c r="C38" s="171" t="s">
        <v>1178</v>
      </c>
      <c r="D38" s="171" t="s">
        <v>385</v>
      </c>
      <c r="E38" s="89" t="s">
        <v>17</v>
      </c>
      <c r="F38" s="15" t="s">
        <v>13</v>
      </c>
      <c r="G38" s="15" t="s">
        <v>19</v>
      </c>
      <c r="H38" s="24">
        <v>36</v>
      </c>
      <c r="I38" s="28">
        <v>10.48</v>
      </c>
      <c r="J38" s="28">
        <f t="shared" si="2"/>
        <v>377.28000000000003</v>
      </c>
    </row>
    <row r="39" spans="1:10" s="2" customFormat="1">
      <c r="A39" s="11"/>
      <c r="B39" s="12"/>
      <c r="C39" s="13"/>
      <c r="D39" s="14"/>
      <c r="E39" s="14"/>
      <c r="F39" s="15"/>
      <c r="G39" s="15"/>
      <c r="H39" s="24"/>
      <c r="I39" s="28"/>
      <c r="J39" s="28">
        <f t="shared" si="2"/>
        <v>0</v>
      </c>
    </row>
    <row r="40" spans="1:10" s="2" customFormat="1">
      <c r="A40" s="11"/>
      <c r="B40" s="12"/>
      <c r="C40" s="13"/>
      <c r="D40" s="14"/>
      <c r="E40" s="14"/>
      <c r="F40" s="15"/>
      <c r="G40" s="15"/>
      <c r="H40" s="24"/>
      <c r="I40" s="28"/>
      <c r="J40" s="28">
        <f t="shared" si="2"/>
        <v>0</v>
      </c>
    </row>
    <row r="41" spans="1:10" ht="24.95" customHeight="1">
      <c r="A41" s="45" t="s">
        <v>55</v>
      </c>
      <c r="B41" s="10"/>
      <c r="C41" s="9" t="s">
        <v>56</v>
      </c>
      <c r="D41" s="10"/>
      <c r="E41" s="10"/>
      <c r="F41" s="10"/>
      <c r="G41" s="10"/>
      <c r="H41" s="23">
        <v>0</v>
      </c>
      <c r="I41" s="28"/>
      <c r="J41" s="39">
        <f>SUM(J42:J44)</f>
        <v>28.58</v>
      </c>
    </row>
    <row r="42" spans="1:10" ht="22.5">
      <c r="A42" s="11"/>
      <c r="B42" s="16"/>
      <c r="C42" s="82" t="s">
        <v>1179</v>
      </c>
      <c r="D42" s="82" t="s">
        <v>1180</v>
      </c>
      <c r="E42" s="14" t="s">
        <v>17</v>
      </c>
      <c r="F42" s="16">
        <v>1</v>
      </c>
      <c r="G42" s="15" t="s">
        <v>19</v>
      </c>
      <c r="H42" s="23">
        <v>2</v>
      </c>
      <c r="I42" s="28">
        <v>14.29</v>
      </c>
      <c r="J42" s="28">
        <f t="shared" si="2"/>
        <v>28.58</v>
      </c>
    </row>
    <row r="43" spans="1:10">
      <c r="A43" s="11"/>
      <c r="B43" s="16"/>
      <c r="C43" s="17"/>
      <c r="D43" s="17"/>
      <c r="E43" s="17"/>
      <c r="F43" s="16"/>
      <c r="G43" s="16"/>
      <c r="H43" s="23"/>
      <c r="I43" s="28"/>
      <c r="J43" s="28"/>
    </row>
    <row r="44" spans="1:10">
      <c r="A44" s="11"/>
      <c r="B44" s="16"/>
      <c r="C44" s="17"/>
      <c r="D44" s="17"/>
      <c r="E44" s="17"/>
      <c r="F44" s="16"/>
      <c r="G44" s="16"/>
      <c r="H44" s="23"/>
      <c r="I44" s="28"/>
      <c r="J44" s="28">
        <f t="shared" si="2"/>
        <v>0</v>
      </c>
    </row>
    <row r="45" spans="1:10" ht="24.95" customHeight="1">
      <c r="A45" s="45" t="s">
        <v>57</v>
      </c>
      <c r="B45" s="10"/>
      <c r="C45" s="9" t="s">
        <v>58</v>
      </c>
      <c r="D45" s="10"/>
      <c r="E45" s="10"/>
      <c r="F45" s="10"/>
      <c r="G45" s="10"/>
      <c r="H45" s="23">
        <v>0</v>
      </c>
      <c r="I45" s="28"/>
      <c r="J45" s="39">
        <f>SUM(J46:J48)</f>
        <v>0</v>
      </c>
    </row>
    <row r="46" spans="1:10" s="2" customFormat="1">
      <c r="A46" s="11"/>
      <c r="B46" s="12"/>
      <c r="C46" s="13"/>
      <c r="D46" s="14"/>
      <c r="E46" s="14"/>
      <c r="F46" s="15"/>
      <c r="G46" s="15"/>
      <c r="H46" s="24"/>
      <c r="I46" s="28"/>
      <c r="J46" s="28">
        <f t="shared" si="2"/>
        <v>0</v>
      </c>
    </row>
    <row r="47" spans="1:10" s="2" customFormat="1">
      <c r="A47" s="11"/>
      <c r="B47" s="12"/>
      <c r="C47" s="13"/>
      <c r="D47" s="14"/>
      <c r="E47" s="14"/>
      <c r="F47" s="15"/>
      <c r="G47" s="15"/>
      <c r="H47" s="24"/>
      <c r="I47" s="28"/>
      <c r="J47" s="28"/>
    </row>
    <row r="48" spans="1:10" s="2" customFormat="1">
      <c r="A48" s="11"/>
      <c r="B48" s="12"/>
      <c r="C48" s="13"/>
      <c r="D48" s="14"/>
      <c r="E48" s="14"/>
      <c r="F48" s="15"/>
      <c r="G48" s="15"/>
      <c r="H48" s="24"/>
      <c r="I48" s="28"/>
      <c r="J48" s="28">
        <f t="shared" si="2"/>
        <v>0</v>
      </c>
    </row>
    <row r="49" spans="1:10" ht="24.95" customHeight="1">
      <c r="A49" s="45" t="s">
        <v>59</v>
      </c>
      <c r="B49" s="10"/>
      <c r="C49" s="9" t="s">
        <v>60</v>
      </c>
      <c r="D49" s="10"/>
      <c r="E49" s="10"/>
      <c r="F49" s="10"/>
      <c r="G49" s="10"/>
      <c r="H49" s="23">
        <v>0</v>
      </c>
      <c r="I49" s="28"/>
      <c r="J49" s="39">
        <f>SUM(J50:J52)</f>
        <v>452.2</v>
      </c>
    </row>
    <row r="50" spans="1:10" s="2" customFormat="1" ht="24.75" customHeight="1">
      <c r="A50" s="11"/>
      <c r="B50" s="12"/>
      <c r="C50" s="82" t="s">
        <v>61</v>
      </c>
      <c r="D50" s="14"/>
      <c r="E50" s="14" t="s">
        <v>63</v>
      </c>
      <c r="F50" s="15" t="s">
        <v>13</v>
      </c>
      <c r="G50" s="15" t="s">
        <v>19</v>
      </c>
      <c r="H50" s="24">
        <v>38</v>
      </c>
      <c r="I50" s="28">
        <v>11.9</v>
      </c>
      <c r="J50" s="28">
        <f t="shared" si="2"/>
        <v>452.2</v>
      </c>
    </row>
    <row r="51" spans="1:10" s="2" customFormat="1" ht="14.25" customHeight="1">
      <c r="A51" s="11"/>
      <c r="B51" s="12"/>
      <c r="C51" s="86"/>
      <c r="D51" s="14"/>
      <c r="E51" s="14"/>
      <c r="F51" s="15"/>
      <c r="G51" s="15"/>
      <c r="H51" s="24"/>
      <c r="I51" s="28"/>
      <c r="J51" s="28">
        <f t="shared" si="2"/>
        <v>0</v>
      </c>
    </row>
    <row r="52" spans="1:10" s="2" customFormat="1">
      <c r="A52" s="11"/>
      <c r="B52" s="12"/>
      <c r="C52" s="13"/>
      <c r="D52" s="14"/>
      <c r="E52" s="14"/>
      <c r="F52" s="15"/>
      <c r="G52" s="15"/>
      <c r="H52" s="24"/>
      <c r="I52" s="28"/>
      <c r="J52" s="28">
        <f t="shared" si="2"/>
        <v>0</v>
      </c>
    </row>
    <row r="53" spans="1:10" ht="24.95" customHeight="1">
      <c r="A53" s="45" t="s">
        <v>64</v>
      </c>
      <c r="B53" s="10"/>
      <c r="C53" s="9" t="s">
        <v>65</v>
      </c>
      <c r="D53" s="10"/>
      <c r="E53" s="10"/>
      <c r="F53" s="10"/>
      <c r="G53" s="10"/>
      <c r="H53" s="23">
        <v>0</v>
      </c>
      <c r="I53" s="28"/>
      <c r="J53" s="39">
        <f>SUM(J54:J56)</f>
        <v>301.68</v>
      </c>
    </row>
    <row r="54" spans="1:10" s="2" customFormat="1" ht="33.75">
      <c r="A54" s="11"/>
      <c r="B54" s="12"/>
      <c r="C54" s="171" t="s">
        <v>1181</v>
      </c>
      <c r="D54" s="168" t="s">
        <v>67</v>
      </c>
      <c r="E54" s="14" t="s">
        <v>17</v>
      </c>
      <c r="F54" s="15" t="s">
        <v>13</v>
      </c>
      <c r="G54" s="170" t="s">
        <v>68</v>
      </c>
      <c r="H54" s="24">
        <v>36</v>
      </c>
      <c r="I54" s="28">
        <v>8.3800000000000008</v>
      </c>
      <c r="J54" s="28">
        <f t="shared" si="2"/>
        <v>301.68</v>
      </c>
    </row>
    <row r="55" spans="1:10" s="2" customFormat="1">
      <c r="A55" s="11"/>
      <c r="B55" s="12"/>
      <c r="C55" s="13"/>
      <c r="D55" s="14"/>
      <c r="E55" s="14"/>
      <c r="F55" s="15"/>
      <c r="G55" s="15"/>
      <c r="H55" s="24"/>
      <c r="I55" s="28"/>
      <c r="J55" s="28">
        <f t="shared" si="2"/>
        <v>0</v>
      </c>
    </row>
    <row r="56" spans="1:10" s="2" customFormat="1" ht="10.9" customHeight="1">
      <c r="B56" s="12"/>
      <c r="C56" s="13"/>
      <c r="D56" s="14"/>
      <c r="E56" s="14"/>
      <c r="F56" s="15"/>
      <c r="G56" s="15"/>
      <c r="H56" s="24"/>
      <c r="I56" s="28"/>
      <c r="J56" s="28">
        <f t="shared" si="2"/>
        <v>0</v>
      </c>
    </row>
    <row r="57" spans="1:10" ht="24.95" customHeight="1">
      <c r="A57" s="45" t="s">
        <v>69</v>
      </c>
      <c r="B57" s="10"/>
      <c r="C57" s="9" t="s">
        <v>87</v>
      </c>
      <c r="D57" s="10"/>
      <c r="E57" s="10"/>
      <c r="F57" s="10"/>
      <c r="G57" s="10"/>
      <c r="H57" s="23">
        <v>0</v>
      </c>
      <c r="I57" s="28"/>
      <c r="J57" s="39">
        <f>SUM(J58:J60)</f>
        <v>394.2</v>
      </c>
    </row>
    <row r="58" spans="1:10" ht="22.5" customHeight="1">
      <c r="A58" s="11"/>
      <c r="B58" s="16"/>
      <c r="C58" s="171" t="s">
        <v>88</v>
      </c>
      <c r="D58" s="168" t="s">
        <v>89</v>
      </c>
      <c r="E58" s="14" t="s">
        <v>17</v>
      </c>
      <c r="F58" s="16">
        <v>1</v>
      </c>
      <c r="G58" s="15" t="s">
        <v>19</v>
      </c>
      <c r="H58" s="23">
        <v>36</v>
      </c>
      <c r="I58" s="28">
        <v>10.95</v>
      </c>
      <c r="J58" s="28">
        <f t="shared" si="2"/>
        <v>394.2</v>
      </c>
    </row>
    <row r="59" spans="1:10" s="2" customFormat="1">
      <c r="A59" s="11"/>
      <c r="B59" s="16"/>
      <c r="C59" s="13"/>
      <c r="D59" s="14"/>
      <c r="E59" s="14"/>
      <c r="F59" s="15"/>
      <c r="G59" s="15"/>
      <c r="H59" s="24"/>
      <c r="I59" s="28"/>
      <c r="J59" s="28">
        <f t="shared" si="2"/>
        <v>0</v>
      </c>
    </row>
    <row r="60" spans="1:10">
      <c r="A60" s="11"/>
      <c r="B60" s="16"/>
      <c r="C60" s="17"/>
      <c r="D60" s="17"/>
      <c r="E60" s="17"/>
      <c r="F60" s="16"/>
      <c r="G60" s="16"/>
      <c r="H60" s="23"/>
      <c r="I60" s="28"/>
      <c r="J60" s="28">
        <f t="shared" si="2"/>
        <v>0</v>
      </c>
    </row>
    <row r="61" spans="1:10" ht="24.95" customHeight="1">
      <c r="A61" s="45" t="s">
        <v>71</v>
      </c>
      <c r="B61" s="10"/>
      <c r="C61" s="9" t="s">
        <v>72</v>
      </c>
      <c r="D61" s="10"/>
      <c r="E61" s="10"/>
      <c r="F61" s="10"/>
      <c r="G61" s="10"/>
      <c r="H61" s="23">
        <v>0</v>
      </c>
      <c r="I61" s="28"/>
      <c r="J61" s="39">
        <f>SUM(J62:J64)</f>
        <v>0</v>
      </c>
    </row>
    <row r="62" spans="1:10">
      <c r="A62" s="11"/>
      <c r="B62" s="16"/>
      <c r="C62" s="17"/>
      <c r="D62" s="17"/>
      <c r="E62" s="17"/>
      <c r="F62" s="16"/>
      <c r="G62" s="16"/>
      <c r="H62" s="23"/>
      <c r="I62" s="28"/>
      <c r="J62" s="28">
        <f t="shared" ref="J62:J124" si="3">H62*I62</f>
        <v>0</v>
      </c>
    </row>
    <row r="63" spans="1:10" s="2" customFormat="1">
      <c r="A63" s="11"/>
      <c r="B63" s="16"/>
      <c r="C63" s="14"/>
      <c r="D63" s="14"/>
      <c r="E63" s="14"/>
      <c r="F63" s="15"/>
      <c r="G63" s="15"/>
      <c r="H63" s="24"/>
      <c r="I63" s="28"/>
      <c r="J63" s="28">
        <f t="shared" si="3"/>
        <v>0</v>
      </c>
    </row>
    <row r="64" spans="1:10">
      <c r="A64" s="11"/>
      <c r="B64" s="16"/>
      <c r="C64" s="17"/>
      <c r="D64" s="17"/>
      <c r="E64" s="17"/>
      <c r="F64" s="16"/>
      <c r="G64" s="16"/>
      <c r="H64" s="23"/>
      <c r="I64" s="28"/>
      <c r="J64" s="28">
        <f t="shared" si="3"/>
        <v>0</v>
      </c>
    </row>
    <row r="65" spans="1:10" ht="24.95" customHeight="1">
      <c r="A65" s="45" t="s">
        <v>73</v>
      </c>
      <c r="B65" s="10"/>
      <c r="C65" s="9" t="s">
        <v>74</v>
      </c>
      <c r="D65" s="10"/>
      <c r="E65" s="10"/>
      <c r="F65" s="10"/>
      <c r="G65" s="10"/>
      <c r="H65" s="23">
        <v>0</v>
      </c>
      <c r="I65" s="28"/>
      <c r="J65" s="39">
        <f>SUM(J66:J68)</f>
        <v>0</v>
      </c>
    </row>
    <row r="66" spans="1:10" s="2" customFormat="1">
      <c r="A66" s="11"/>
      <c r="B66" s="12"/>
      <c r="C66" s="13"/>
      <c r="D66" s="14"/>
      <c r="E66" s="14"/>
      <c r="F66" s="15"/>
      <c r="G66" s="15"/>
      <c r="H66" s="24"/>
      <c r="I66" s="28"/>
      <c r="J66" s="28">
        <f t="shared" si="3"/>
        <v>0</v>
      </c>
    </row>
    <row r="67" spans="1:10" s="2" customFormat="1">
      <c r="A67" s="11"/>
      <c r="B67" s="12"/>
      <c r="C67" s="13"/>
      <c r="D67" s="14"/>
      <c r="E67" s="14"/>
      <c r="F67" s="15"/>
      <c r="G67" s="15"/>
      <c r="H67" s="24"/>
      <c r="I67" s="28"/>
      <c r="J67" s="28">
        <f t="shared" si="3"/>
        <v>0</v>
      </c>
    </row>
    <row r="68" spans="1:10" s="2" customFormat="1">
      <c r="A68" s="11"/>
      <c r="B68" s="12"/>
      <c r="C68" s="13"/>
      <c r="D68" s="14"/>
      <c r="E68" s="14"/>
      <c r="F68" s="15"/>
      <c r="G68" s="15"/>
      <c r="H68" s="24"/>
      <c r="I68" s="28"/>
      <c r="J68" s="28">
        <f t="shared" si="3"/>
        <v>0</v>
      </c>
    </row>
    <row r="69" spans="1:10" ht="24" customHeight="1">
      <c r="A69" s="45" t="s">
        <v>75</v>
      </c>
      <c r="B69" s="10"/>
      <c r="C69" s="9" t="s">
        <v>76</v>
      </c>
      <c r="D69" s="10"/>
      <c r="E69" s="10"/>
      <c r="F69" s="10"/>
      <c r="G69" s="10"/>
      <c r="H69" s="23">
        <v>0</v>
      </c>
      <c r="I69" s="28"/>
      <c r="J69" s="39">
        <f>SUM(J72)</f>
        <v>0</v>
      </c>
    </row>
    <row r="70" spans="1:10" ht="10.15" customHeight="1">
      <c r="A70" s="9"/>
      <c r="B70" s="10"/>
      <c r="C70" s="10"/>
      <c r="D70" s="10"/>
      <c r="E70" s="10"/>
      <c r="F70" s="10"/>
      <c r="G70" s="10"/>
      <c r="H70" s="23"/>
      <c r="I70" s="28"/>
      <c r="J70" s="39"/>
    </row>
    <row r="71" spans="1:10" ht="10.15" customHeight="1">
      <c r="A71" s="9"/>
      <c r="B71" s="10"/>
      <c r="C71" s="10"/>
      <c r="D71" s="10"/>
      <c r="E71" s="10"/>
      <c r="F71" s="10"/>
      <c r="G71" s="10"/>
      <c r="H71" s="23"/>
      <c r="I71" s="28"/>
      <c r="J71" s="39"/>
    </row>
    <row r="72" spans="1:10">
      <c r="A72" s="11"/>
      <c r="B72" s="16"/>
      <c r="C72" s="17"/>
      <c r="D72" s="17"/>
      <c r="E72" s="17"/>
      <c r="F72" s="16"/>
      <c r="G72" s="16"/>
      <c r="H72" s="23"/>
      <c r="I72" s="28"/>
      <c r="J72" s="28">
        <f t="shared" si="3"/>
        <v>0</v>
      </c>
    </row>
    <row r="73" spans="1:10" ht="24.95" customHeight="1">
      <c r="A73" s="45" t="s">
        <v>77</v>
      </c>
      <c r="B73" s="10"/>
      <c r="C73" s="9" t="s">
        <v>78</v>
      </c>
      <c r="D73" s="10"/>
      <c r="E73" s="10"/>
      <c r="F73" s="10"/>
      <c r="G73" s="10"/>
      <c r="H73" s="23">
        <v>0</v>
      </c>
      <c r="I73" s="28"/>
      <c r="J73" s="39">
        <f>SUM(J74:J76)</f>
        <v>0</v>
      </c>
    </row>
    <row r="74" spans="1:10">
      <c r="A74" s="11"/>
      <c r="B74" s="16"/>
      <c r="C74" s="17"/>
      <c r="D74" s="17"/>
      <c r="E74" s="17"/>
      <c r="F74" s="16"/>
      <c r="G74" s="16"/>
      <c r="H74" s="23"/>
      <c r="I74" s="28"/>
      <c r="J74" s="28">
        <f t="shared" si="3"/>
        <v>0</v>
      </c>
    </row>
    <row r="75" spans="1:10">
      <c r="A75" s="11"/>
      <c r="B75" s="16"/>
      <c r="C75" s="17"/>
      <c r="D75" s="17"/>
      <c r="E75" s="17"/>
      <c r="F75" s="16"/>
      <c r="G75" s="16"/>
      <c r="H75" s="23"/>
      <c r="I75" s="28"/>
      <c r="J75" s="28">
        <f t="shared" si="3"/>
        <v>0</v>
      </c>
    </row>
    <row r="76" spans="1:10">
      <c r="A76" s="11"/>
      <c r="B76" s="16"/>
      <c r="C76" s="17"/>
      <c r="D76" s="17"/>
      <c r="E76" s="17"/>
      <c r="F76" s="16"/>
      <c r="G76" s="16"/>
      <c r="H76" s="23"/>
      <c r="I76" s="28"/>
      <c r="J76" s="28">
        <f t="shared" si="3"/>
        <v>0</v>
      </c>
    </row>
    <row r="77" spans="1:10" ht="24.95" customHeight="1">
      <c r="A77" s="45" t="s">
        <v>79</v>
      </c>
      <c r="B77" s="10"/>
      <c r="C77" s="9" t="s">
        <v>80</v>
      </c>
      <c r="D77" s="10"/>
      <c r="E77" s="10"/>
      <c r="F77" s="10"/>
      <c r="G77" s="10"/>
      <c r="H77" s="23">
        <v>0</v>
      </c>
      <c r="I77" s="28"/>
      <c r="J77" s="39">
        <f>SUM(J80:J84)</f>
        <v>0</v>
      </c>
    </row>
    <row r="78" spans="1:10" ht="10.15" customHeight="1">
      <c r="A78" s="9"/>
      <c r="B78" s="10"/>
      <c r="C78" s="10"/>
      <c r="D78" s="10"/>
      <c r="E78" s="10"/>
      <c r="F78" s="10"/>
      <c r="G78" s="10"/>
      <c r="H78" s="23"/>
      <c r="I78" s="28"/>
      <c r="J78" s="39"/>
    </row>
    <row r="79" spans="1:10" ht="10.15" customHeight="1">
      <c r="A79" s="9"/>
      <c r="B79" s="10"/>
      <c r="C79" s="10"/>
      <c r="D79" s="10"/>
      <c r="E79" s="10"/>
      <c r="F79" s="10"/>
      <c r="G79" s="10"/>
      <c r="H79" s="23"/>
      <c r="I79" s="28"/>
      <c r="J79" s="39"/>
    </row>
    <row r="80" spans="1:10">
      <c r="A80" s="11"/>
      <c r="B80" s="16"/>
      <c r="C80" s="17"/>
      <c r="D80" s="17"/>
      <c r="E80" s="17"/>
      <c r="F80" s="16"/>
      <c r="G80" s="16"/>
      <c r="H80" s="23"/>
      <c r="I80" s="28"/>
      <c r="J80" s="28">
        <f t="shared" si="3"/>
        <v>0</v>
      </c>
    </row>
    <row r="81" spans="1:10" ht="24.95" customHeight="1">
      <c r="A81" s="45" t="s">
        <v>81</v>
      </c>
      <c r="B81" s="10"/>
      <c r="C81" s="9" t="s">
        <v>82</v>
      </c>
      <c r="D81" s="10"/>
      <c r="E81" s="10"/>
      <c r="F81" s="10"/>
      <c r="G81" s="10"/>
      <c r="H81" s="23">
        <v>0</v>
      </c>
      <c r="I81" s="28"/>
      <c r="J81" s="28">
        <f>SUM(J82:J84)</f>
        <v>0</v>
      </c>
    </row>
    <row r="82" spans="1:10">
      <c r="A82" s="11"/>
      <c r="B82" s="16"/>
      <c r="C82" s="17"/>
      <c r="D82" s="17"/>
      <c r="E82" s="17"/>
      <c r="F82" s="16"/>
      <c r="G82" s="16"/>
      <c r="H82" s="23"/>
      <c r="I82" s="28"/>
      <c r="J82" s="28">
        <f t="shared" si="3"/>
        <v>0</v>
      </c>
    </row>
    <row r="83" spans="1:10">
      <c r="A83" s="11"/>
      <c r="B83" s="16"/>
      <c r="C83" s="17"/>
      <c r="D83" s="17"/>
      <c r="E83" s="17"/>
      <c r="F83" s="16"/>
      <c r="G83" s="16"/>
      <c r="H83" s="23"/>
      <c r="I83" s="28"/>
      <c r="J83" s="28">
        <f t="shared" si="3"/>
        <v>0</v>
      </c>
    </row>
    <row r="84" spans="1:10" s="2" customFormat="1">
      <c r="A84" s="11"/>
      <c r="B84" s="12"/>
      <c r="C84" s="14"/>
      <c r="D84" s="14"/>
      <c r="E84" s="14"/>
      <c r="F84" s="15"/>
      <c r="G84" s="15"/>
      <c r="H84" s="24"/>
      <c r="I84" s="28"/>
      <c r="J84" s="28">
        <f t="shared" si="3"/>
        <v>0</v>
      </c>
    </row>
    <row r="85" spans="1:10" ht="24.95" customHeight="1">
      <c r="A85" s="45" t="s">
        <v>83</v>
      </c>
      <c r="B85" s="10"/>
      <c r="C85" s="9" t="s">
        <v>84</v>
      </c>
      <c r="D85" s="10"/>
      <c r="E85" s="10"/>
      <c r="F85" s="10"/>
      <c r="G85" s="10"/>
      <c r="H85" s="23">
        <v>0</v>
      </c>
      <c r="I85" s="28"/>
      <c r="J85" s="39">
        <f>SUM(J86:J88)</f>
        <v>0</v>
      </c>
    </row>
    <row r="86" spans="1:10" s="2" customFormat="1">
      <c r="A86" s="11"/>
      <c r="B86" s="12"/>
      <c r="C86" s="14"/>
      <c r="D86" s="14"/>
      <c r="E86" s="14"/>
      <c r="F86" s="15"/>
      <c r="G86" s="15"/>
      <c r="H86" s="24"/>
      <c r="I86" s="28"/>
      <c r="J86" s="28">
        <f t="shared" si="3"/>
        <v>0</v>
      </c>
    </row>
    <row r="87" spans="1:10" s="2" customFormat="1">
      <c r="A87" s="11"/>
      <c r="B87" s="12"/>
      <c r="C87" s="14"/>
      <c r="D87" s="14"/>
      <c r="E87" s="14"/>
      <c r="F87" s="15"/>
      <c r="G87" s="15"/>
      <c r="H87" s="24"/>
      <c r="I87" s="28"/>
      <c r="J87" s="28">
        <f t="shared" si="3"/>
        <v>0</v>
      </c>
    </row>
    <row r="88" spans="1:10" s="2" customFormat="1">
      <c r="A88" s="11"/>
      <c r="B88" s="12"/>
      <c r="C88" s="14"/>
      <c r="D88" s="14"/>
      <c r="E88" s="14"/>
      <c r="F88" s="15"/>
      <c r="G88" s="15"/>
      <c r="H88" s="24"/>
      <c r="I88" s="28"/>
      <c r="J88" s="28">
        <f t="shared" si="3"/>
        <v>0</v>
      </c>
    </row>
    <row r="89" spans="1:10" ht="15.75" customHeight="1">
      <c r="A89" s="45" t="s">
        <v>85</v>
      </c>
      <c r="B89" s="10"/>
      <c r="C89" s="9" t="s">
        <v>86</v>
      </c>
      <c r="D89" s="10"/>
      <c r="E89" s="10"/>
      <c r="F89" s="10"/>
      <c r="G89" s="10"/>
      <c r="H89" s="23">
        <v>0</v>
      </c>
      <c r="I89" s="28"/>
      <c r="J89" s="28">
        <f>SUM(J90:J92)</f>
        <v>0</v>
      </c>
    </row>
    <row r="90" spans="1:10" s="2" customFormat="1">
      <c r="A90" s="11"/>
      <c r="B90" s="12"/>
      <c r="C90" s="13"/>
      <c r="D90" s="14"/>
      <c r="E90" s="14"/>
      <c r="F90" s="15"/>
      <c r="G90" s="15"/>
      <c r="H90" s="24"/>
      <c r="I90" s="28"/>
      <c r="J90" s="28">
        <f t="shared" si="3"/>
        <v>0</v>
      </c>
    </row>
    <row r="91" spans="1:10" s="2" customFormat="1">
      <c r="A91" s="11"/>
      <c r="B91" s="12"/>
      <c r="C91" s="13"/>
      <c r="D91" s="14"/>
      <c r="E91" s="14"/>
      <c r="F91" s="15"/>
      <c r="G91" s="15"/>
      <c r="H91" s="24"/>
      <c r="I91" s="28"/>
      <c r="J91" s="28"/>
    </row>
    <row r="92" spans="1:10" s="2" customFormat="1">
      <c r="A92" s="11"/>
      <c r="B92" s="12"/>
      <c r="C92" s="13"/>
      <c r="D92" s="14"/>
      <c r="E92" s="14"/>
      <c r="F92" s="15"/>
      <c r="G92" s="15"/>
      <c r="H92" s="24"/>
      <c r="I92" s="28"/>
      <c r="J92" s="28">
        <f t="shared" si="3"/>
        <v>0</v>
      </c>
    </row>
    <row r="93" spans="1:10" s="2" customFormat="1" ht="15.75">
      <c r="A93" s="32" t="s">
        <v>91</v>
      </c>
      <c r="B93" s="33"/>
      <c r="C93" s="34"/>
      <c r="D93" s="35"/>
      <c r="E93" s="35"/>
      <c r="F93" s="36"/>
      <c r="G93" s="36"/>
      <c r="H93" s="37"/>
      <c r="I93" s="38"/>
      <c r="J93" s="28"/>
    </row>
    <row r="94" spans="1:10" ht="24.95" customHeight="1">
      <c r="A94" s="41" t="s">
        <v>92</v>
      </c>
      <c r="B94" s="40"/>
      <c r="C94" s="41"/>
      <c r="D94" s="42"/>
      <c r="E94" s="42"/>
      <c r="F94" s="42"/>
      <c r="G94" s="42"/>
      <c r="H94" s="43"/>
      <c r="I94" s="44"/>
      <c r="J94" s="28">
        <f>J107+J111+J115+J131+J135+J139+J143+J151+J155+J159</f>
        <v>2594.14</v>
      </c>
    </row>
    <row r="95" spans="1:10" ht="24.95" customHeight="1">
      <c r="A95" s="45" t="s">
        <v>13</v>
      </c>
      <c r="B95" s="10"/>
      <c r="C95" s="9" t="s">
        <v>93</v>
      </c>
      <c r="D95" s="10"/>
      <c r="E95" s="10"/>
      <c r="F95" s="10"/>
      <c r="G95" s="10"/>
      <c r="H95" s="23">
        <v>0</v>
      </c>
      <c r="I95" s="28"/>
      <c r="J95" s="39">
        <f>SUM(J96:J97)</f>
        <v>0</v>
      </c>
    </row>
    <row r="96" spans="1:10" s="2" customFormat="1">
      <c r="A96" s="11"/>
      <c r="B96" s="12"/>
      <c r="C96" s="13"/>
      <c r="D96" s="14"/>
      <c r="E96" s="14"/>
      <c r="F96" s="15"/>
      <c r="G96" s="15"/>
      <c r="H96" s="24"/>
      <c r="I96" s="28"/>
      <c r="J96" s="28">
        <f t="shared" si="3"/>
        <v>0</v>
      </c>
    </row>
    <row r="97" spans="1:10" s="2" customFormat="1">
      <c r="A97" s="11"/>
      <c r="B97" s="12"/>
      <c r="C97" s="13"/>
      <c r="D97" s="14"/>
      <c r="E97" s="14"/>
      <c r="F97" s="15"/>
      <c r="G97" s="15"/>
      <c r="H97" s="24"/>
      <c r="I97" s="28"/>
      <c r="J97" s="28">
        <f t="shared" si="3"/>
        <v>0</v>
      </c>
    </row>
    <row r="98" spans="1:10" s="2" customFormat="1">
      <c r="A98" s="11"/>
      <c r="B98" s="12"/>
      <c r="C98" s="13"/>
      <c r="D98" s="14"/>
      <c r="E98" s="14"/>
      <c r="F98" s="15"/>
      <c r="G98" s="15"/>
      <c r="H98" s="24"/>
      <c r="I98" s="28"/>
      <c r="J98" s="28">
        <f t="shared" si="3"/>
        <v>0</v>
      </c>
    </row>
    <row r="99" spans="1:10" ht="24.95" customHeight="1">
      <c r="A99" s="45" t="s">
        <v>94</v>
      </c>
      <c r="B99" s="10"/>
      <c r="C99" s="9" t="s">
        <v>95</v>
      </c>
      <c r="D99" s="10"/>
      <c r="E99" s="10"/>
      <c r="F99" s="10"/>
      <c r="G99" s="10"/>
      <c r="H99" s="23">
        <v>0</v>
      </c>
      <c r="I99" s="28"/>
      <c r="J99" s="39">
        <f>SUM(J100:J102)</f>
        <v>0</v>
      </c>
    </row>
    <row r="100" spans="1:10" s="2" customFormat="1">
      <c r="A100" s="11"/>
      <c r="B100" s="12"/>
      <c r="C100" s="13"/>
      <c r="D100" s="14"/>
      <c r="E100" s="14"/>
      <c r="F100" s="15"/>
      <c r="G100" s="15"/>
      <c r="H100" s="24"/>
      <c r="I100" s="28"/>
      <c r="J100" s="28">
        <f t="shared" si="3"/>
        <v>0</v>
      </c>
    </row>
    <row r="101" spans="1:10" s="2" customFormat="1">
      <c r="A101" s="11"/>
      <c r="B101" s="12"/>
      <c r="C101" s="13"/>
      <c r="D101" s="14"/>
      <c r="E101" s="14"/>
      <c r="F101" s="15"/>
      <c r="G101" s="15"/>
      <c r="H101" s="24"/>
      <c r="I101" s="28"/>
      <c r="J101" s="28">
        <f t="shared" si="3"/>
        <v>0</v>
      </c>
    </row>
    <row r="102" spans="1:10" s="2" customFormat="1">
      <c r="A102" s="11"/>
      <c r="B102" s="12"/>
      <c r="C102" s="13"/>
      <c r="D102" s="14"/>
      <c r="E102" s="14"/>
      <c r="F102" s="15"/>
      <c r="G102" s="15"/>
      <c r="H102" s="24"/>
      <c r="I102" s="28"/>
      <c r="J102" s="28">
        <f t="shared" si="3"/>
        <v>0</v>
      </c>
    </row>
    <row r="103" spans="1:10" ht="24.95" customHeight="1">
      <c r="A103" s="45" t="s">
        <v>96</v>
      </c>
      <c r="B103" s="10"/>
      <c r="C103" s="9" t="s">
        <v>97</v>
      </c>
      <c r="D103" s="10"/>
      <c r="E103" s="10"/>
      <c r="F103" s="10"/>
      <c r="G103" s="10"/>
      <c r="H103" s="23">
        <v>0</v>
      </c>
      <c r="I103" s="28"/>
      <c r="J103" s="39">
        <f>SUM(J104:J106)</f>
        <v>0</v>
      </c>
    </row>
    <row r="104" spans="1:10" s="2" customFormat="1">
      <c r="A104" s="11"/>
      <c r="B104" s="12"/>
      <c r="C104" s="13"/>
      <c r="D104" s="14"/>
      <c r="E104" s="14"/>
      <c r="F104" s="15"/>
      <c r="G104" s="15"/>
      <c r="H104" s="24"/>
      <c r="I104" s="28"/>
      <c r="J104" s="28">
        <f t="shared" si="3"/>
        <v>0</v>
      </c>
    </row>
    <row r="105" spans="1:10" s="2" customFormat="1">
      <c r="A105" s="11"/>
      <c r="B105" s="12"/>
      <c r="C105" s="13"/>
      <c r="D105" s="14"/>
      <c r="E105" s="14"/>
      <c r="F105" s="15"/>
      <c r="G105" s="15"/>
      <c r="H105" s="24"/>
      <c r="I105" s="28"/>
      <c r="J105" s="28">
        <f t="shared" si="3"/>
        <v>0</v>
      </c>
    </row>
    <row r="106" spans="1:10" s="2" customFormat="1">
      <c r="A106" s="11"/>
      <c r="B106" s="12"/>
      <c r="C106" s="13"/>
      <c r="D106" s="14"/>
      <c r="E106" s="14"/>
      <c r="F106" s="15"/>
      <c r="G106" s="15"/>
      <c r="H106" s="24"/>
      <c r="I106" s="28"/>
      <c r="J106" s="28">
        <f t="shared" si="3"/>
        <v>0</v>
      </c>
    </row>
    <row r="107" spans="1:10" ht="24.95" customHeight="1">
      <c r="A107" s="45" t="s">
        <v>104</v>
      </c>
      <c r="B107" s="10"/>
      <c r="C107" s="9" t="s">
        <v>28</v>
      </c>
      <c r="D107" s="10"/>
      <c r="E107" s="10"/>
      <c r="F107" s="10"/>
      <c r="G107" s="10"/>
      <c r="H107" s="23">
        <v>0</v>
      </c>
      <c r="I107" s="28"/>
      <c r="J107" s="39">
        <f>SUM(J108:J110)</f>
        <v>15.71</v>
      </c>
    </row>
    <row r="108" spans="1:10" ht="33.75">
      <c r="A108" s="11"/>
      <c r="B108" s="16"/>
      <c r="C108" s="88" t="s">
        <v>1182</v>
      </c>
      <c r="D108" s="82" t="s">
        <v>1183</v>
      </c>
      <c r="E108" s="14" t="s">
        <v>17</v>
      </c>
      <c r="F108" s="16">
        <v>2</v>
      </c>
      <c r="G108" s="15" t="s">
        <v>19</v>
      </c>
      <c r="H108" s="23">
        <v>1</v>
      </c>
      <c r="I108" s="28">
        <v>15.71</v>
      </c>
      <c r="J108" s="28">
        <f t="shared" si="3"/>
        <v>15.71</v>
      </c>
    </row>
    <row r="109" spans="1:10">
      <c r="A109" s="11"/>
      <c r="B109" s="16"/>
      <c r="C109" s="17"/>
      <c r="D109" s="17"/>
      <c r="E109" s="17"/>
      <c r="F109" s="16"/>
      <c r="G109" s="16"/>
      <c r="H109" s="23"/>
      <c r="I109" s="28"/>
      <c r="J109" s="28">
        <f t="shared" si="3"/>
        <v>0</v>
      </c>
    </row>
    <row r="110" spans="1:10">
      <c r="A110" s="11"/>
      <c r="B110" s="16"/>
      <c r="C110" s="17"/>
      <c r="D110" s="17"/>
      <c r="E110" s="17"/>
      <c r="F110" s="16"/>
      <c r="G110" s="16"/>
      <c r="H110" s="23"/>
      <c r="I110" s="28"/>
      <c r="J110" s="28">
        <f t="shared" si="3"/>
        <v>0</v>
      </c>
    </row>
    <row r="111" spans="1:10" ht="24.95" customHeight="1">
      <c r="A111" s="45" t="s">
        <v>39</v>
      </c>
      <c r="B111" s="10"/>
      <c r="C111" s="9" t="s">
        <v>30</v>
      </c>
      <c r="D111" s="10"/>
      <c r="E111" s="10"/>
      <c r="F111" s="10"/>
      <c r="G111" s="10"/>
      <c r="H111" s="23">
        <v>0</v>
      </c>
      <c r="I111" s="28"/>
      <c r="J111" s="39">
        <f>SUM(J112:J114)</f>
        <v>420.92</v>
      </c>
    </row>
    <row r="112" spans="1:10" s="2" customFormat="1" ht="22.5">
      <c r="A112" s="11"/>
      <c r="B112" s="12"/>
      <c r="C112" s="171" t="s">
        <v>1184</v>
      </c>
      <c r="D112" s="170" t="s">
        <v>1185</v>
      </c>
      <c r="E112" s="14" t="s">
        <v>17</v>
      </c>
      <c r="F112" s="15" t="s">
        <v>94</v>
      </c>
      <c r="G112" s="170" t="s">
        <v>234</v>
      </c>
      <c r="H112" s="24">
        <v>34</v>
      </c>
      <c r="I112" s="28">
        <v>12.38</v>
      </c>
      <c r="J112" s="28">
        <f t="shared" si="3"/>
        <v>420.92</v>
      </c>
    </row>
    <row r="113" spans="1:10" s="2" customFormat="1">
      <c r="A113" s="11"/>
      <c r="B113" s="12"/>
      <c r="C113" s="13"/>
      <c r="D113" s="14"/>
      <c r="E113" s="14"/>
      <c r="F113" s="15"/>
      <c r="G113" s="15"/>
      <c r="H113" s="24"/>
      <c r="I113" s="28"/>
      <c r="J113" s="28">
        <f t="shared" si="3"/>
        <v>0</v>
      </c>
    </row>
    <row r="114" spans="1:10" s="2" customFormat="1">
      <c r="A114" s="11"/>
      <c r="B114" s="12"/>
      <c r="C114" s="13"/>
      <c r="D114" s="14"/>
      <c r="E114" s="14"/>
      <c r="F114" s="15"/>
      <c r="G114" s="15"/>
      <c r="H114" s="24"/>
      <c r="I114" s="28"/>
      <c r="J114" s="28">
        <f t="shared" si="3"/>
        <v>0</v>
      </c>
    </row>
    <row r="115" spans="1:10" ht="24.95" customHeight="1">
      <c r="A115" s="45" t="s">
        <v>41</v>
      </c>
      <c r="B115" s="10"/>
      <c r="C115" s="9" t="s">
        <v>866</v>
      </c>
      <c r="D115" s="10"/>
      <c r="E115" s="10"/>
      <c r="F115" s="10"/>
      <c r="G115" s="10"/>
      <c r="H115" s="23">
        <v>0</v>
      </c>
      <c r="I115" s="28"/>
      <c r="J115" s="39">
        <f>SUM(J116:J118)</f>
        <v>14.29</v>
      </c>
    </row>
    <row r="116" spans="1:10" ht="33.75">
      <c r="A116" s="11"/>
      <c r="B116" s="16"/>
      <c r="C116" s="170" t="s">
        <v>106</v>
      </c>
      <c r="D116" s="171" t="s">
        <v>1186</v>
      </c>
      <c r="E116" s="14" t="s">
        <v>17</v>
      </c>
      <c r="F116" s="16">
        <v>2</v>
      </c>
      <c r="G116" s="15" t="s">
        <v>19</v>
      </c>
      <c r="H116" s="23">
        <v>1</v>
      </c>
      <c r="I116" s="28">
        <v>14.29</v>
      </c>
      <c r="J116" s="28">
        <f t="shared" si="3"/>
        <v>14.29</v>
      </c>
    </row>
    <row r="117" spans="1:10">
      <c r="A117" s="11"/>
      <c r="B117" s="16"/>
      <c r="C117" s="17"/>
      <c r="D117" s="17"/>
      <c r="E117" s="17"/>
      <c r="F117" s="16"/>
      <c r="G117" s="16"/>
      <c r="H117" s="23"/>
      <c r="I117" s="28"/>
      <c r="J117" s="28">
        <f t="shared" si="3"/>
        <v>0</v>
      </c>
    </row>
    <row r="118" spans="1:10">
      <c r="A118" s="11"/>
      <c r="B118" s="16"/>
      <c r="C118" s="17"/>
      <c r="D118" s="17"/>
      <c r="E118" s="17"/>
      <c r="F118" s="16"/>
      <c r="G118" s="16"/>
      <c r="H118" s="23"/>
      <c r="I118" s="28"/>
      <c r="J118" s="28">
        <f t="shared" si="3"/>
        <v>0</v>
      </c>
    </row>
    <row r="119" spans="1:10" ht="24.95" customHeight="1">
      <c r="A119" s="45" t="s">
        <v>43</v>
      </c>
      <c r="B119" s="10"/>
      <c r="C119" s="9" t="s">
        <v>40</v>
      </c>
      <c r="D119" s="10"/>
      <c r="E119" s="10"/>
      <c r="F119" s="10"/>
      <c r="G119" s="10"/>
      <c r="H119" s="23">
        <v>0</v>
      </c>
      <c r="I119" s="28"/>
      <c r="J119" s="39">
        <f>SUM(J120:J122)</f>
        <v>0</v>
      </c>
    </row>
    <row r="120" spans="1:10">
      <c r="A120" s="11"/>
      <c r="B120" s="16"/>
      <c r="C120" s="17"/>
      <c r="D120" s="17"/>
      <c r="E120" s="17"/>
      <c r="F120" s="16"/>
      <c r="G120" s="16"/>
      <c r="H120" s="23"/>
      <c r="I120" s="28"/>
      <c r="J120" s="28">
        <f t="shared" si="3"/>
        <v>0</v>
      </c>
    </row>
    <row r="121" spans="1:10">
      <c r="A121" s="11"/>
      <c r="B121" s="16"/>
      <c r="C121" s="17"/>
      <c r="D121" s="17"/>
      <c r="E121" s="17"/>
      <c r="F121" s="16"/>
      <c r="G121" s="16"/>
      <c r="H121" s="23"/>
      <c r="I121" s="28"/>
      <c r="J121" s="28"/>
    </row>
    <row r="122" spans="1:10">
      <c r="A122" s="11"/>
      <c r="B122" s="16"/>
      <c r="C122" s="17"/>
      <c r="D122" s="17"/>
      <c r="E122" s="17"/>
      <c r="F122" s="16"/>
      <c r="G122" s="16"/>
      <c r="H122" s="23"/>
      <c r="I122" s="28"/>
      <c r="J122" s="28">
        <f t="shared" si="3"/>
        <v>0</v>
      </c>
    </row>
    <row r="123" spans="1:10" ht="24.95" customHeight="1">
      <c r="A123" s="45" t="s">
        <v>111</v>
      </c>
      <c r="B123" s="10"/>
      <c r="C123" s="9" t="s">
        <v>112</v>
      </c>
      <c r="D123" s="10"/>
      <c r="E123" s="10"/>
      <c r="F123" s="10"/>
      <c r="G123" s="10"/>
      <c r="H123" s="23">
        <v>0</v>
      </c>
      <c r="I123" s="28"/>
      <c r="J123" s="39">
        <f>SUM(J124:J126)</f>
        <v>0</v>
      </c>
    </row>
    <row r="124" spans="1:10">
      <c r="A124" s="11"/>
      <c r="B124" s="16"/>
      <c r="C124" s="17"/>
      <c r="D124" s="17"/>
      <c r="E124" s="17"/>
      <c r="F124" s="16"/>
      <c r="G124" s="16"/>
      <c r="H124" s="23"/>
      <c r="I124" s="28"/>
      <c r="J124" s="28">
        <f t="shared" si="3"/>
        <v>0</v>
      </c>
    </row>
    <row r="125" spans="1:10">
      <c r="A125" s="11"/>
      <c r="B125" s="16"/>
      <c r="C125" s="17"/>
      <c r="D125" s="17"/>
      <c r="E125" s="17"/>
      <c r="F125" s="16"/>
      <c r="G125" s="16"/>
      <c r="H125" s="23"/>
      <c r="I125" s="28"/>
      <c r="J125" s="28"/>
    </row>
    <row r="126" spans="1:10">
      <c r="A126" s="11"/>
      <c r="B126" s="16"/>
      <c r="C126" s="17"/>
      <c r="D126" s="17"/>
      <c r="E126" s="17"/>
      <c r="F126" s="16"/>
      <c r="G126" s="16"/>
      <c r="H126" s="23"/>
      <c r="I126" s="28"/>
      <c r="J126" s="28">
        <f t="shared" ref="J126:J150" si="4">H126*I126</f>
        <v>0</v>
      </c>
    </row>
    <row r="127" spans="1:10" ht="24.95" customHeight="1">
      <c r="A127" s="45" t="s">
        <v>51</v>
      </c>
      <c r="B127" s="10"/>
      <c r="C127" s="9" t="s">
        <v>42</v>
      </c>
      <c r="D127" s="10"/>
      <c r="E127" s="10"/>
      <c r="F127" s="10"/>
      <c r="G127" s="10"/>
      <c r="H127" s="23">
        <v>0</v>
      </c>
      <c r="I127" s="28"/>
      <c r="J127" s="39">
        <f>SUM(J128:J130)</f>
        <v>0</v>
      </c>
    </row>
    <row r="128" spans="1:10">
      <c r="A128" s="11"/>
      <c r="B128" s="16"/>
      <c r="C128" s="17"/>
      <c r="D128" s="17"/>
      <c r="E128" s="17"/>
      <c r="F128" s="16"/>
      <c r="G128" s="16"/>
      <c r="H128" s="23"/>
      <c r="I128" s="28"/>
      <c r="J128" s="28">
        <f t="shared" si="4"/>
        <v>0</v>
      </c>
    </row>
    <row r="129" spans="1:10">
      <c r="A129" s="11"/>
      <c r="B129" s="16"/>
      <c r="C129" s="17"/>
      <c r="D129" s="17"/>
      <c r="E129" s="17"/>
      <c r="F129" s="16"/>
      <c r="G129" s="16"/>
      <c r="H129" s="23"/>
      <c r="I129" s="28"/>
      <c r="J129" s="28"/>
    </row>
    <row r="130" spans="1:10">
      <c r="A130" s="11"/>
      <c r="B130" s="16"/>
      <c r="C130" s="17"/>
      <c r="D130" s="17"/>
      <c r="E130" s="17"/>
      <c r="F130" s="16"/>
      <c r="G130" s="16"/>
      <c r="H130" s="23"/>
      <c r="I130" s="28"/>
      <c r="J130" s="28">
        <f t="shared" si="4"/>
        <v>0</v>
      </c>
    </row>
    <row r="131" spans="1:10" ht="24.95" customHeight="1">
      <c r="A131" s="45" t="s">
        <v>55</v>
      </c>
      <c r="B131" s="10"/>
      <c r="C131" s="9" t="s">
        <v>44</v>
      </c>
      <c r="D131" s="10"/>
      <c r="E131" s="10"/>
      <c r="F131" s="10"/>
      <c r="G131" s="10"/>
      <c r="H131" s="23">
        <v>0</v>
      </c>
      <c r="I131" s="28"/>
      <c r="J131" s="39">
        <f>SUM(J132:J134)</f>
        <v>340</v>
      </c>
    </row>
    <row r="132" spans="1:10" s="2" customFormat="1" ht="22.5">
      <c r="A132" s="11"/>
      <c r="B132" s="12"/>
      <c r="C132" s="171" t="s">
        <v>113</v>
      </c>
      <c r="D132" s="170" t="s">
        <v>114</v>
      </c>
      <c r="E132" s="14" t="s">
        <v>17</v>
      </c>
      <c r="F132" s="15" t="s">
        <v>94</v>
      </c>
      <c r="G132" s="15" t="s">
        <v>19</v>
      </c>
      <c r="H132" s="24">
        <v>34</v>
      </c>
      <c r="I132" s="28">
        <v>10</v>
      </c>
      <c r="J132" s="28">
        <f t="shared" si="4"/>
        <v>340</v>
      </c>
    </row>
    <row r="133" spans="1:10" s="2" customFormat="1">
      <c r="A133" s="11"/>
      <c r="B133" s="12"/>
      <c r="C133" s="13"/>
      <c r="D133" s="14"/>
      <c r="E133" s="14"/>
      <c r="F133" s="15"/>
      <c r="G133" s="15"/>
      <c r="H133" s="24"/>
      <c r="I133" s="28"/>
      <c r="J133" s="28">
        <f t="shared" si="4"/>
        <v>0</v>
      </c>
    </row>
    <row r="134" spans="1:10" s="2" customFormat="1">
      <c r="A134" s="11"/>
      <c r="B134" s="12"/>
      <c r="C134" s="13"/>
      <c r="D134" s="14"/>
      <c r="E134" s="14"/>
      <c r="F134" s="15"/>
      <c r="G134" s="15"/>
      <c r="H134" s="24"/>
      <c r="I134" s="28"/>
      <c r="J134" s="28">
        <f t="shared" si="4"/>
        <v>0</v>
      </c>
    </row>
    <row r="135" spans="1:10" ht="24.95" customHeight="1">
      <c r="A135" s="45" t="s">
        <v>57</v>
      </c>
      <c r="B135" s="10"/>
      <c r="C135" s="9" t="s">
        <v>50</v>
      </c>
      <c r="D135" s="10"/>
      <c r="E135" s="10"/>
      <c r="F135" s="10"/>
      <c r="G135" s="10"/>
      <c r="H135" s="23">
        <v>0</v>
      </c>
      <c r="I135" s="28"/>
      <c r="J135" s="39">
        <f>SUM(J136:J138)</f>
        <v>14.29</v>
      </c>
    </row>
    <row r="136" spans="1:10" ht="22.5">
      <c r="A136" s="11"/>
      <c r="B136" s="16"/>
      <c r="C136" s="91" t="s">
        <v>1187</v>
      </c>
      <c r="D136" s="91" t="s">
        <v>692</v>
      </c>
      <c r="E136" s="14" t="s">
        <v>17</v>
      </c>
      <c r="F136" s="16">
        <v>2</v>
      </c>
      <c r="G136" s="15" t="s">
        <v>19</v>
      </c>
      <c r="H136" s="23">
        <v>1</v>
      </c>
      <c r="I136" s="28">
        <v>14.29</v>
      </c>
      <c r="J136" s="28">
        <f t="shared" si="4"/>
        <v>14.29</v>
      </c>
    </row>
    <row r="137" spans="1:10">
      <c r="A137" s="11"/>
      <c r="B137" s="16"/>
      <c r="C137" s="17"/>
      <c r="D137" s="17"/>
      <c r="E137" s="17"/>
      <c r="F137" s="16"/>
      <c r="G137" s="16"/>
      <c r="H137" s="23"/>
      <c r="I137" s="28"/>
      <c r="J137" s="28">
        <f t="shared" si="4"/>
        <v>0</v>
      </c>
    </row>
    <row r="138" spans="1:10">
      <c r="A138" s="11"/>
      <c r="B138" s="16"/>
      <c r="C138" s="17"/>
      <c r="D138" s="17"/>
      <c r="E138" s="17"/>
      <c r="F138" s="16"/>
      <c r="G138" s="16"/>
      <c r="H138" s="23"/>
      <c r="I138" s="28"/>
      <c r="J138" s="28">
        <f t="shared" si="4"/>
        <v>0</v>
      </c>
    </row>
    <row r="139" spans="1:10" ht="24.95" customHeight="1">
      <c r="A139" s="45" t="s">
        <v>59</v>
      </c>
      <c r="B139" s="10"/>
      <c r="C139" s="9" t="s">
        <v>52</v>
      </c>
      <c r="D139" s="10"/>
      <c r="E139" s="10"/>
      <c r="F139" s="10"/>
      <c r="G139" s="10"/>
      <c r="H139" s="23">
        <v>0</v>
      </c>
      <c r="I139" s="28"/>
      <c r="J139" s="39">
        <f>SUM(J140:J142)</f>
        <v>356.32</v>
      </c>
    </row>
    <row r="140" spans="1:10" s="2" customFormat="1" ht="22.5">
      <c r="A140" s="11"/>
      <c r="B140" s="12"/>
      <c r="C140" s="170" t="s">
        <v>121</v>
      </c>
      <c r="D140" s="90" t="s">
        <v>122</v>
      </c>
      <c r="E140" s="14" t="s">
        <v>17</v>
      </c>
      <c r="F140" s="15" t="s">
        <v>94</v>
      </c>
      <c r="G140" s="15" t="s">
        <v>19</v>
      </c>
      <c r="H140" s="23">
        <v>34</v>
      </c>
      <c r="I140" s="28">
        <v>10.48</v>
      </c>
      <c r="J140" s="28">
        <f>H140*I140</f>
        <v>356.32</v>
      </c>
    </row>
    <row r="141" spans="1:10" s="2" customFormat="1">
      <c r="A141" s="11"/>
      <c r="B141" s="12"/>
      <c r="C141" s="13"/>
      <c r="D141" s="14"/>
      <c r="E141" s="14"/>
      <c r="F141" s="15"/>
      <c r="G141" s="15"/>
      <c r="H141" s="24"/>
      <c r="I141" s="28"/>
      <c r="J141" s="28">
        <f t="shared" si="4"/>
        <v>0</v>
      </c>
    </row>
    <row r="142" spans="1:10" s="2" customFormat="1">
      <c r="A142" s="11"/>
      <c r="B142" s="12"/>
      <c r="C142" s="13"/>
      <c r="D142" s="14"/>
      <c r="E142" s="14"/>
      <c r="F142" s="15"/>
      <c r="G142" s="15"/>
      <c r="H142" s="24"/>
      <c r="I142" s="28"/>
      <c r="J142" s="28">
        <f t="shared" si="4"/>
        <v>0</v>
      </c>
    </row>
    <row r="143" spans="1:10" ht="24.95" customHeight="1">
      <c r="A143" s="45" t="s">
        <v>64</v>
      </c>
      <c r="B143" s="10"/>
      <c r="C143" s="9" t="s">
        <v>56</v>
      </c>
      <c r="D143" s="10"/>
      <c r="E143" s="10"/>
      <c r="F143" s="10"/>
      <c r="G143" s="10"/>
      <c r="H143" s="23">
        <v>0</v>
      </c>
      <c r="I143" s="28"/>
      <c r="J143" s="39">
        <f>SUM(J144:J146)</f>
        <v>356.32</v>
      </c>
    </row>
    <row r="144" spans="1:10" ht="22.5">
      <c r="A144" s="11"/>
      <c r="B144" s="16"/>
      <c r="C144" s="91" t="s">
        <v>1188</v>
      </c>
      <c r="D144" s="92" t="s">
        <v>1189</v>
      </c>
      <c r="E144" s="14" t="s">
        <v>17</v>
      </c>
      <c r="F144" s="16">
        <v>2</v>
      </c>
      <c r="G144" s="15" t="s">
        <v>19</v>
      </c>
      <c r="H144" s="22">
        <v>1</v>
      </c>
      <c r="I144" s="28">
        <v>14.29</v>
      </c>
      <c r="J144" s="28">
        <f>H140*I140</f>
        <v>356.32</v>
      </c>
    </row>
    <row r="145" spans="1:10">
      <c r="A145" s="11"/>
      <c r="B145" s="16"/>
      <c r="C145" s="17"/>
      <c r="D145" s="17"/>
      <c r="E145" s="17"/>
      <c r="F145" s="16"/>
      <c r="G145" s="16"/>
      <c r="H145" s="23"/>
      <c r="I145" s="28"/>
      <c r="J145" s="28">
        <f t="shared" si="4"/>
        <v>0</v>
      </c>
    </row>
    <row r="146" spans="1:10">
      <c r="A146" s="11"/>
      <c r="B146" s="16"/>
      <c r="C146" s="17"/>
      <c r="D146" s="17"/>
      <c r="E146" s="17"/>
      <c r="F146" s="16"/>
      <c r="G146" s="16"/>
      <c r="H146" s="23"/>
      <c r="I146" s="28"/>
      <c r="J146" s="28">
        <f t="shared" si="4"/>
        <v>0</v>
      </c>
    </row>
    <row r="147" spans="1:10" ht="24.95" customHeight="1">
      <c r="A147" s="45" t="s">
        <v>69</v>
      </c>
      <c r="B147" s="10"/>
      <c r="C147" s="9" t="s">
        <v>58</v>
      </c>
      <c r="D147" s="10"/>
      <c r="E147" s="10"/>
      <c r="F147" s="10"/>
      <c r="G147" s="10"/>
      <c r="H147" s="23">
        <v>0</v>
      </c>
      <c r="I147" s="28"/>
      <c r="J147" s="39">
        <f>SUM(J150)</f>
        <v>0</v>
      </c>
    </row>
    <row r="148" spans="1:10" ht="10.9" customHeight="1">
      <c r="A148" s="45"/>
      <c r="B148" s="10"/>
      <c r="C148" s="9"/>
      <c r="D148" s="10"/>
      <c r="E148" s="10"/>
      <c r="F148" s="10"/>
      <c r="G148" s="10"/>
      <c r="H148" s="23"/>
      <c r="I148" s="28"/>
      <c r="J148" s="39"/>
    </row>
    <row r="149" spans="1:10" ht="10.15" customHeight="1">
      <c r="A149" s="45"/>
      <c r="B149" s="10"/>
      <c r="C149" s="9"/>
      <c r="D149" s="10"/>
      <c r="E149" s="10"/>
      <c r="F149" s="10"/>
      <c r="G149" s="10"/>
      <c r="H149" s="23"/>
      <c r="I149" s="28"/>
      <c r="J149" s="39"/>
    </row>
    <row r="150" spans="1:10" s="2" customFormat="1">
      <c r="A150" s="11"/>
      <c r="B150" s="12"/>
      <c r="C150" s="13"/>
      <c r="D150" s="14"/>
      <c r="E150" s="14"/>
      <c r="F150" s="15"/>
      <c r="G150" s="15"/>
      <c r="H150" s="24"/>
      <c r="I150" s="28"/>
      <c r="J150" s="28">
        <f t="shared" si="4"/>
        <v>0</v>
      </c>
    </row>
    <row r="151" spans="1:10" ht="24.95" customHeight="1">
      <c r="A151" s="45" t="s">
        <v>71</v>
      </c>
      <c r="B151" s="10"/>
      <c r="C151" s="9" t="s">
        <v>60</v>
      </c>
      <c r="D151" s="10"/>
      <c r="E151" s="10"/>
      <c r="F151" s="10"/>
      <c r="G151" s="10"/>
      <c r="H151" s="23">
        <v>0</v>
      </c>
      <c r="I151" s="28"/>
      <c r="J151" s="39">
        <f>SUM(J152:J154)</f>
        <v>416.5</v>
      </c>
    </row>
    <row r="152" spans="1:10" s="2" customFormat="1" ht="22.5">
      <c r="A152" s="11"/>
      <c r="B152" s="12"/>
      <c r="C152" s="82" t="s">
        <v>61</v>
      </c>
      <c r="D152" s="14"/>
      <c r="E152" s="14" t="s">
        <v>63</v>
      </c>
      <c r="F152" s="15" t="s">
        <v>94</v>
      </c>
      <c r="G152" s="15" t="s">
        <v>19</v>
      </c>
      <c r="H152" s="24">
        <v>35</v>
      </c>
      <c r="I152" s="28">
        <v>11.9</v>
      </c>
      <c r="J152" s="28">
        <f t="shared" ref="J152:J194" si="5">H152*I152</f>
        <v>416.5</v>
      </c>
    </row>
    <row r="153" spans="1:10" s="2" customFormat="1">
      <c r="A153" s="11"/>
      <c r="B153" s="12"/>
      <c r="C153" s="13"/>
      <c r="D153" s="14"/>
      <c r="E153" s="14"/>
      <c r="F153" s="15"/>
      <c r="G153" s="15"/>
      <c r="H153" s="24"/>
      <c r="I153" s="28"/>
      <c r="J153" s="28">
        <f t="shared" si="5"/>
        <v>0</v>
      </c>
    </row>
    <row r="154" spans="1:10" s="2" customFormat="1">
      <c r="A154" s="11"/>
      <c r="B154" s="12"/>
      <c r="C154" s="13"/>
      <c r="D154" s="14"/>
      <c r="E154" s="14"/>
      <c r="F154" s="15"/>
      <c r="G154" s="15"/>
      <c r="H154" s="24"/>
      <c r="I154" s="28"/>
      <c r="J154" s="28">
        <f t="shared" si="5"/>
        <v>0</v>
      </c>
    </row>
    <row r="155" spans="1:10" ht="24.95" customHeight="1">
      <c r="A155" s="45" t="s">
        <v>73</v>
      </c>
      <c r="B155" s="10"/>
      <c r="C155" s="9" t="s">
        <v>65</v>
      </c>
      <c r="D155" s="10"/>
      <c r="E155" s="10"/>
      <c r="F155" s="10"/>
      <c r="G155" s="10"/>
      <c r="H155" s="23">
        <v>0</v>
      </c>
      <c r="I155" s="28"/>
      <c r="J155" s="39">
        <f>SUM(J156:J158)</f>
        <v>276.54000000000002</v>
      </c>
    </row>
    <row r="156" spans="1:10" s="2" customFormat="1" ht="33.75">
      <c r="A156" s="11"/>
      <c r="B156" s="12"/>
      <c r="C156" s="171" t="s">
        <v>125</v>
      </c>
      <c r="D156" s="168" t="s">
        <v>67</v>
      </c>
      <c r="E156" s="14" t="s">
        <v>17</v>
      </c>
      <c r="F156" s="15" t="s">
        <v>94</v>
      </c>
      <c r="G156" s="170" t="s">
        <v>68</v>
      </c>
      <c r="H156" s="24">
        <v>33</v>
      </c>
      <c r="I156" s="28">
        <v>8.3800000000000008</v>
      </c>
      <c r="J156" s="28">
        <f t="shared" si="5"/>
        <v>276.54000000000002</v>
      </c>
    </row>
    <row r="157" spans="1:10" s="2" customFormat="1">
      <c r="A157" s="11"/>
      <c r="B157" s="12"/>
      <c r="C157" s="13"/>
      <c r="D157" s="14"/>
      <c r="E157" s="14"/>
      <c r="F157" s="15"/>
      <c r="G157" s="15"/>
      <c r="H157" s="24"/>
      <c r="I157" s="28"/>
      <c r="J157" s="28">
        <f t="shared" si="5"/>
        <v>0</v>
      </c>
    </row>
    <row r="158" spans="1:10" s="2" customFormat="1" ht="11.45" customHeight="1">
      <c r="A158" s="11"/>
      <c r="B158" s="12"/>
      <c r="C158" s="13"/>
      <c r="D158" s="14"/>
      <c r="E158" s="14"/>
      <c r="F158" s="15"/>
      <c r="G158" s="15"/>
      <c r="H158" s="24"/>
      <c r="I158" s="28"/>
      <c r="J158" s="28">
        <f t="shared" si="5"/>
        <v>0</v>
      </c>
    </row>
    <row r="159" spans="1:10" ht="24.95" customHeight="1">
      <c r="A159" s="45" t="s">
        <v>75</v>
      </c>
      <c r="B159" s="10"/>
      <c r="C159" s="9" t="s">
        <v>87</v>
      </c>
      <c r="D159" s="10"/>
      <c r="E159" s="10"/>
      <c r="F159" s="10"/>
      <c r="G159" s="10"/>
      <c r="H159" s="23">
        <v>0</v>
      </c>
      <c r="I159" s="28"/>
      <c r="J159" s="39">
        <f>SUM(J160:J162)</f>
        <v>383.25</v>
      </c>
    </row>
    <row r="160" spans="1:10" ht="22.5">
      <c r="A160" s="11"/>
      <c r="B160" s="16"/>
      <c r="C160" s="171" t="s">
        <v>129</v>
      </c>
      <c r="D160" s="170" t="s">
        <v>130</v>
      </c>
      <c r="E160" s="14" t="s">
        <v>17</v>
      </c>
      <c r="F160" s="16">
        <v>2</v>
      </c>
      <c r="G160" s="15" t="s">
        <v>19</v>
      </c>
      <c r="H160" s="23">
        <v>35</v>
      </c>
      <c r="I160" s="28">
        <v>10.95</v>
      </c>
      <c r="J160" s="28">
        <f t="shared" si="5"/>
        <v>383.25</v>
      </c>
    </row>
    <row r="161" spans="1:10">
      <c r="A161" s="11"/>
      <c r="B161" s="16"/>
      <c r="C161" s="17"/>
      <c r="D161" s="17"/>
      <c r="E161" s="17"/>
      <c r="F161" s="16"/>
      <c r="G161" s="16"/>
      <c r="H161" s="23"/>
      <c r="I161" s="28"/>
      <c r="J161" s="28">
        <f t="shared" si="5"/>
        <v>0</v>
      </c>
    </row>
    <row r="162" spans="1:10">
      <c r="A162" s="11"/>
      <c r="B162" s="16"/>
      <c r="C162" s="17"/>
      <c r="D162" s="17"/>
      <c r="E162" s="17"/>
      <c r="F162" s="16"/>
      <c r="G162" s="16"/>
      <c r="H162" s="23"/>
      <c r="I162" s="28"/>
      <c r="J162" s="28">
        <f t="shared" si="5"/>
        <v>0</v>
      </c>
    </row>
    <row r="163" spans="1:10" ht="24.95" customHeight="1">
      <c r="A163" s="45" t="s">
        <v>77</v>
      </c>
      <c r="B163" s="10"/>
      <c r="C163" s="9" t="s">
        <v>72</v>
      </c>
      <c r="D163" s="10"/>
      <c r="E163" s="10"/>
      <c r="F163" s="10"/>
      <c r="G163" s="10"/>
      <c r="H163" s="23">
        <v>0</v>
      </c>
      <c r="I163" s="28"/>
      <c r="J163" s="39">
        <f>SUM(J164:J166)</f>
        <v>0</v>
      </c>
    </row>
    <row r="164" spans="1:10" s="2" customFormat="1">
      <c r="A164" s="11"/>
      <c r="B164" s="16"/>
      <c r="C164" s="13"/>
      <c r="D164" s="14"/>
      <c r="E164" s="14"/>
      <c r="F164" s="15"/>
      <c r="G164" s="15"/>
      <c r="H164" s="24"/>
      <c r="I164" s="28"/>
      <c r="J164" s="28">
        <f t="shared" si="5"/>
        <v>0</v>
      </c>
    </row>
    <row r="165" spans="1:10">
      <c r="A165" s="11"/>
      <c r="B165" s="16"/>
      <c r="C165" s="17"/>
      <c r="D165" s="17"/>
      <c r="E165" s="17"/>
      <c r="F165" s="16"/>
      <c r="G165" s="16"/>
      <c r="H165" s="23"/>
      <c r="I165" s="28"/>
      <c r="J165" s="28">
        <f t="shared" si="5"/>
        <v>0</v>
      </c>
    </row>
    <row r="166" spans="1:10">
      <c r="A166" s="11"/>
      <c r="B166" s="16"/>
      <c r="C166" s="17"/>
      <c r="D166" s="17"/>
      <c r="E166" s="17"/>
      <c r="F166" s="16"/>
      <c r="G166" s="16"/>
      <c r="H166" s="23"/>
      <c r="I166" s="28"/>
      <c r="J166" s="28">
        <f t="shared" si="5"/>
        <v>0</v>
      </c>
    </row>
    <row r="167" spans="1:10" ht="24.95" customHeight="1">
      <c r="A167" s="45" t="s">
        <v>79</v>
      </c>
      <c r="B167" s="10"/>
      <c r="C167" s="9" t="s">
        <v>74</v>
      </c>
      <c r="D167" s="10"/>
      <c r="E167" s="10"/>
      <c r="F167" s="10"/>
      <c r="G167" s="10"/>
      <c r="H167" s="23">
        <v>0</v>
      </c>
      <c r="I167" s="28"/>
      <c r="J167" s="39">
        <f>SUM(J168:J170)</f>
        <v>0</v>
      </c>
    </row>
    <row r="168" spans="1:10" s="2" customFormat="1" ht="10.15" customHeight="1">
      <c r="A168" s="11"/>
      <c r="B168" s="12"/>
      <c r="C168" s="13"/>
      <c r="D168" s="14"/>
      <c r="E168" s="14"/>
      <c r="F168" s="15"/>
      <c r="G168" s="15"/>
      <c r="H168" s="24"/>
      <c r="I168" s="28"/>
      <c r="J168" s="28">
        <f t="shared" si="5"/>
        <v>0</v>
      </c>
    </row>
    <row r="169" spans="1:10" s="2" customFormat="1" ht="10.9" customHeight="1">
      <c r="A169" s="11"/>
      <c r="B169" s="12"/>
      <c r="C169" s="13"/>
      <c r="D169" s="14"/>
      <c r="E169" s="14"/>
      <c r="F169" s="15"/>
      <c r="G169" s="15"/>
      <c r="H169" s="24"/>
      <c r="I169" s="28"/>
      <c r="J169" s="28">
        <f t="shared" si="5"/>
        <v>0</v>
      </c>
    </row>
    <row r="170" spans="1:10" s="2" customFormat="1" ht="10.9" customHeight="1">
      <c r="A170" s="11"/>
      <c r="B170" s="12"/>
      <c r="C170" s="13"/>
      <c r="D170" s="14"/>
      <c r="E170" s="14"/>
      <c r="F170" s="15"/>
      <c r="G170" s="15"/>
      <c r="H170" s="24"/>
      <c r="I170" s="28"/>
      <c r="J170" s="28">
        <f t="shared" si="5"/>
        <v>0</v>
      </c>
    </row>
    <row r="171" spans="1:10" ht="24.95" customHeight="1">
      <c r="A171" s="45" t="s">
        <v>81</v>
      </c>
      <c r="B171" s="10"/>
      <c r="C171" s="9" t="s">
        <v>76</v>
      </c>
      <c r="D171" s="10"/>
      <c r="E171" s="10"/>
      <c r="F171" s="10"/>
      <c r="G171" s="10"/>
      <c r="H171" s="23">
        <v>0</v>
      </c>
      <c r="I171" s="28"/>
      <c r="J171" s="39">
        <f>SUM(J174)</f>
        <v>0</v>
      </c>
    </row>
    <row r="172" spans="1:10" ht="10.9" customHeight="1">
      <c r="A172" s="45"/>
      <c r="B172" s="10"/>
      <c r="C172" s="9"/>
      <c r="D172" s="10"/>
      <c r="E172" s="10"/>
      <c r="F172" s="10"/>
      <c r="G172" s="10"/>
      <c r="H172" s="23"/>
      <c r="I172" s="28"/>
      <c r="J172" s="39"/>
    </row>
    <row r="173" spans="1:10" ht="12" customHeight="1">
      <c r="A173" s="45"/>
      <c r="B173" s="10"/>
      <c r="C173" s="9"/>
      <c r="D173" s="10"/>
      <c r="E173" s="10"/>
      <c r="F173" s="10"/>
      <c r="G173" s="10"/>
      <c r="H173" s="23"/>
      <c r="I173" s="28"/>
      <c r="J173" s="39"/>
    </row>
    <row r="174" spans="1:10">
      <c r="A174" s="11"/>
      <c r="B174" s="16"/>
      <c r="C174" s="17"/>
      <c r="D174" s="17"/>
      <c r="E174" s="17"/>
      <c r="F174" s="16"/>
      <c r="G174" s="16"/>
      <c r="H174" s="23"/>
      <c r="I174" s="28"/>
      <c r="J174" s="28">
        <f t="shared" si="5"/>
        <v>0</v>
      </c>
    </row>
    <row r="175" spans="1:10" ht="24.95" customHeight="1">
      <c r="A175" s="45" t="s">
        <v>83</v>
      </c>
      <c r="B175" s="10"/>
      <c r="C175" s="9" t="s">
        <v>78</v>
      </c>
      <c r="D175" s="10"/>
      <c r="E175" s="10"/>
      <c r="F175" s="10"/>
      <c r="G175" s="10"/>
      <c r="H175" s="23">
        <v>0</v>
      </c>
      <c r="I175" s="28"/>
      <c r="J175" s="39">
        <f>SUM(J176:J178)</f>
        <v>0</v>
      </c>
    </row>
    <row r="176" spans="1:10">
      <c r="A176" s="11"/>
      <c r="B176" s="16"/>
      <c r="C176" s="17"/>
      <c r="D176" s="17"/>
      <c r="E176" s="17"/>
      <c r="F176" s="16"/>
      <c r="G176" s="16"/>
      <c r="H176" s="23"/>
      <c r="I176" s="28"/>
      <c r="J176" s="28">
        <f t="shared" si="5"/>
        <v>0</v>
      </c>
    </row>
    <row r="177" spans="1:10">
      <c r="A177" s="11"/>
      <c r="B177" s="16"/>
      <c r="C177" s="17"/>
      <c r="D177" s="17"/>
      <c r="E177" s="17"/>
      <c r="F177" s="16"/>
      <c r="G177" s="16"/>
      <c r="H177" s="23"/>
      <c r="I177" s="28"/>
      <c r="J177" s="28">
        <f t="shared" si="5"/>
        <v>0</v>
      </c>
    </row>
    <row r="178" spans="1:10">
      <c r="A178" s="11"/>
      <c r="B178" s="16"/>
      <c r="C178" s="17"/>
      <c r="D178" s="17"/>
      <c r="E178" s="17"/>
      <c r="F178" s="16"/>
      <c r="G178" s="16"/>
      <c r="H178" s="23"/>
      <c r="I178" s="28"/>
      <c r="J178" s="28">
        <f t="shared" si="5"/>
        <v>0</v>
      </c>
    </row>
    <row r="179" spans="1:10" ht="24.95" customHeight="1">
      <c r="A179" s="45" t="s">
        <v>85</v>
      </c>
      <c r="B179" s="10"/>
      <c r="C179" s="9" t="s">
        <v>80</v>
      </c>
      <c r="D179" s="10"/>
      <c r="E179" s="10"/>
      <c r="F179" s="10"/>
      <c r="G179" s="10"/>
      <c r="H179" s="23">
        <v>0</v>
      </c>
      <c r="I179" s="28"/>
      <c r="J179" s="39">
        <f>SUM(J182)</f>
        <v>0</v>
      </c>
    </row>
    <row r="180" spans="1:10" ht="11.45" customHeight="1">
      <c r="A180" s="45"/>
      <c r="B180" s="10"/>
      <c r="C180" s="9"/>
      <c r="D180" s="10"/>
      <c r="E180" s="10"/>
      <c r="F180" s="10"/>
      <c r="G180" s="10"/>
      <c r="H180" s="23"/>
      <c r="I180" s="28"/>
      <c r="J180" s="39"/>
    </row>
    <row r="181" spans="1:10" ht="10.9" customHeight="1">
      <c r="A181" s="45"/>
      <c r="B181" s="10"/>
      <c r="C181" s="9"/>
      <c r="D181" s="10"/>
      <c r="E181" s="10"/>
      <c r="F181" s="10"/>
      <c r="G181" s="10"/>
      <c r="H181" s="23"/>
      <c r="I181" s="28"/>
      <c r="J181" s="39"/>
    </row>
    <row r="182" spans="1:10" ht="9.6" customHeight="1">
      <c r="A182" s="11"/>
      <c r="B182" s="16"/>
      <c r="C182" s="17"/>
      <c r="D182" s="17"/>
      <c r="E182" s="17"/>
      <c r="F182" s="16"/>
      <c r="G182" s="16"/>
      <c r="H182" s="23"/>
      <c r="I182" s="28"/>
      <c r="J182" s="28">
        <f>H182*I182</f>
        <v>0</v>
      </c>
    </row>
    <row r="183" spans="1:10" ht="24.95" customHeight="1">
      <c r="A183" s="45" t="s">
        <v>126</v>
      </c>
      <c r="B183" s="10"/>
      <c r="C183" s="9" t="s">
        <v>82</v>
      </c>
      <c r="D183" s="10"/>
      <c r="E183" s="10"/>
      <c r="F183" s="10"/>
      <c r="G183" s="10"/>
      <c r="H183" s="23">
        <v>0</v>
      </c>
      <c r="I183" s="28"/>
      <c r="J183" s="39">
        <f>SUM(J184:J186)</f>
        <v>0</v>
      </c>
    </row>
    <row r="184" spans="1:10">
      <c r="A184" s="11"/>
      <c r="B184" s="16"/>
      <c r="C184" s="17"/>
      <c r="D184" s="17"/>
      <c r="E184" s="17"/>
      <c r="F184" s="16"/>
      <c r="G184" s="16"/>
      <c r="H184" s="23"/>
      <c r="I184" s="28"/>
      <c r="J184" s="28">
        <f t="shared" si="5"/>
        <v>0</v>
      </c>
    </row>
    <row r="185" spans="1:10">
      <c r="A185" s="11"/>
      <c r="B185" s="16"/>
      <c r="C185" s="17"/>
      <c r="D185" s="17"/>
      <c r="E185" s="17"/>
      <c r="F185" s="16"/>
      <c r="G185" s="16"/>
      <c r="H185" s="23"/>
      <c r="I185" s="28"/>
      <c r="J185" s="28">
        <f t="shared" si="5"/>
        <v>0</v>
      </c>
    </row>
    <row r="186" spans="1:10" s="2" customFormat="1">
      <c r="A186" s="11"/>
      <c r="B186" s="12"/>
      <c r="C186" s="14"/>
      <c r="D186" s="14"/>
      <c r="E186" s="14"/>
      <c r="F186" s="15"/>
      <c r="G186" s="15"/>
      <c r="H186" s="24"/>
      <c r="I186" s="28"/>
      <c r="J186" s="28">
        <f t="shared" si="5"/>
        <v>0</v>
      </c>
    </row>
    <row r="187" spans="1:10" ht="24.75" customHeight="1">
      <c r="A187" s="45" t="s">
        <v>127</v>
      </c>
      <c r="B187" s="10"/>
      <c r="C187" s="9" t="s">
        <v>84</v>
      </c>
      <c r="D187" s="10"/>
      <c r="E187" s="10"/>
      <c r="F187" s="10"/>
      <c r="G187" s="10"/>
      <c r="H187" s="23">
        <v>0</v>
      </c>
      <c r="I187" s="28"/>
      <c r="J187" s="39">
        <f>SUM(J188:J190)</f>
        <v>0</v>
      </c>
    </row>
    <row r="188" spans="1:10" s="2" customFormat="1" ht="10.15" customHeight="1">
      <c r="A188" s="11"/>
      <c r="B188" s="12"/>
      <c r="C188" s="14"/>
      <c r="D188" s="14"/>
      <c r="E188" s="14"/>
      <c r="F188" s="15"/>
      <c r="G188" s="15"/>
      <c r="H188" s="24"/>
      <c r="I188" s="28"/>
      <c r="J188" s="28">
        <f t="shared" si="5"/>
        <v>0</v>
      </c>
    </row>
    <row r="189" spans="1:10" s="2" customFormat="1" ht="10.9" customHeight="1">
      <c r="A189" s="11"/>
      <c r="B189" s="12"/>
      <c r="C189" s="14"/>
      <c r="D189" s="14"/>
      <c r="E189" s="14"/>
      <c r="F189" s="15"/>
      <c r="G189" s="15"/>
      <c r="H189" s="24"/>
      <c r="I189" s="28"/>
      <c r="J189" s="28">
        <f t="shared" si="5"/>
        <v>0</v>
      </c>
    </row>
    <row r="190" spans="1:10" s="2" customFormat="1" ht="10.9" customHeight="1">
      <c r="A190" s="11"/>
      <c r="B190" s="12"/>
      <c r="C190" s="14"/>
      <c r="D190" s="14"/>
      <c r="E190" s="14"/>
      <c r="F190" s="15"/>
      <c r="G190" s="15"/>
      <c r="H190" s="24"/>
      <c r="I190" s="28"/>
      <c r="J190" s="28">
        <f t="shared" si="5"/>
        <v>0</v>
      </c>
    </row>
    <row r="191" spans="1:10" ht="24.95" customHeight="1">
      <c r="A191" s="45" t="s">
        <v>128</v>
      </c>
      <c r="B191" s="10"/>
      <c r="C191" s="9" t="s">
        <v>86</v>
      </c>
      <c r="D191" s="10"/>
      <c r="E191" s="10"/>
      <c r="F191" s="10"/>
      <c r="G191" s="10"/>
      <c r="H191" s="23">
        <v>0</v>
      </c>
      <c r="I191" s="28"/>
      <c r="J191" s="39">
        <f>SUM(J192:J194)</f>
        <v>0</v>
      </c>
    </row>
    <row r="192" spans="1:10" s="2" customFormat="1">
      <c r="A192" s="11"/>
      <c r="B192" s="12"/>
      <c r="C192" s="13"/>
      <c r="D192" s="14"/>
      <c r="E192" s="14"/>
      <c r="F192" s="15"/>
      <c r="G192" s="15"/>
      <c r="H192" s="24"/>
      <c r="I192" s="28"/>
      <c r="J192" s="28">
        <f t="shared" si="5"/>
        <v>0</v>
      </c>
    </row>
    <row r="193" spans="1:10" s="2" customFormat="1">
      <c r="A193" s="11"/>
      <c r="B193" s="12"/>
      <c r="C193" s="14"/>
      <c r="D193" s="14"/>
      <c r="E193" s="14"/>
      <c r="F193" s="15"/>
      <c r="G193" s="15"/>
      <c r="H193" s="24"/>
      <c r="I193" s="28"/>
      <c r="J193" s="28">
        <f t="shared" si="5"/>
        <v>0</v>
      </c>
    </row>
    <row r="194" spans="1:10" s="2" customFormat="1">
      <c r="A194" s="11"/>
      <c r="B194" s="12"/>
      <c r="C194" s="14"/>
      <c r="D194" s="14"/>
      <c r="E194" s="14"/>
      <c r="F194" s="15"/>
      <c r="G194" s="15"/>
      <c r="H194" s="24"/>
      <c r="I194" s="28"/>
      <c r="J194" s="28">
        <f t="shared" si="5"/>
        <v>0</v>
      </c>
    </row>
    <row r="195" spans="1:10" s="2" customFormat="1" ht="15.75">
      <c r="A195" s="32" t="s">
        <v>91</v>
      </c>
      <c r="B195" s="33"/>
      <c r="C195" s="34"/>
      <c r="D195" s="35"/>
      <c r="E195" s="35"/>
      <c r="F195" s="36"/>
      <c r="G195" s="36"/>
      <c r="H195" s="37"/>
      <c r="I195" s="38"/>
      <c r="J195" s="28"/>
    </row>
    <row r="196" spans="1:10" ht="24.95" customHeight="1">
      <c r="A196" s="41" t="s">
        <v>131</v>
      </c>
      <c r="B196" s="40"/>
      <c r="C196" s="42"/>
      <c r="D196" s="42"/>
      <c r="E196" s="42"/>
      <c r="F196" s="42"/>
      <c r="G196" s="42"/>
      <c r="H196" s="43"/>
      <c r="I196" s="44"/>
      <c r="J196" s="28">
        <f>J209+J213+J217+J237+J241+J245+J249+J257+J261+J265</f>
        <v>2987.7</v>
      </c>
    </row>
    <row r="197" spans="1:10" ht="24.95" customHeight="1">
      <c r="A197" s="45" t="s">
        <v>13</v>
      </c>
      <c r="B197" s="10"/>
      <c r="C197" s="9" t="s">
        <v>93</v>
      </c>
      <c r="D197" s="10"/>
      <c r="E197" s="10"/>
      <c r="F197" s="10"/>
      <c r="G197" s="10"/>
      <c r="H197" s="23">
        <v>0</v>
      </c>
      <c r="I197" s="28"/>
      <c r="J197" s="39">
        <f>SUM(J198:J200)</f>
        <v>0</v>
      </c>
    </row>
    <row r="198" spans="1:10" s="2" customFormat="1">
      <c r="A198" s="11"/>
      <c r="B198" s="12"/>
      <c r="C198" s="13"/>
      <c r="D198" s="14"/>
      <c r="E198" s="14"/>
      <c r="F198" s="15"/>
      <c r="G198" s="15"/>
      <c r="H198" s="24"/>
      <c r="I198" s="28"/>
      <c r="J198" s="28">
        <f t="shared" ref="J198:J236" si="6">H198*I198</f>
        <v>0</v>
      </c>
    </row>
    <row r="199" spans="1:10" s="2" customFormat="1">
      <c r="A199" s="11"/>
      <c r="B199" s="12"/>
      <c r="C199" s="13"/>
      <c r="D199" s="14"/>
      <c r="E199" s="14"/>
      <c r="F199" s="15"/>
      <c r="G199" s="15"/>
      <c r="H199" s="24"/>
      <c r="I199" s="28"/>
      <c r="J199" s="28"/>
    </row>
    <row r="200" spans="1:10" s="2" customFormat="1">
      <c r="A200" s="11"/>
      <c r="B200" s="12"/>
      <c r="C200" s="13"/>
      <c r="D200" s="14"/>
      <c r="E200" s="14"/>
      <c r="F200" s="15"/>
      <c r="G200" s="15"/>
      <c r="H200" s="24"/>
      <c r="I200" s="28"/>
      <c r="J200" s="28">
        <f t="shared" si="6"/>
        <v>0</v>
      </c>
    </row>
    <row r="201" spans="1:10" ht="24.95" customHeight="1">
      <c r="A201" s="45" t="s">
        <v>94</v>
      </c>
      <c r="B201" s="10"/>
      <c r="C201" s="9" t="s">
        <v>95</v>
      </c>
      <c r="D201" s="10"/>
      <c r="E201" s="10"/>
      <c r="F201" s="10"/>
      <c r="G201" s="10"/>
      <c r="H201" s="23">
        <v>0</v>
      </c>
      <c r="I201" s="28"/>
      <c r="J201" s="39">
        <f>SUM(J202:J204)</f>
        <v>0</v>
      </c>
    </row>
    <row r="202" spans="1:10" s="2" customFormat="1">
      <c r="A202" s="11"/>
      <c r="B202" s="12"/>
      <c r="C202" s="13"/>
      <c r="D202" s="14"/>
      <c r="E202" s="14"/>
      <c r="F202" s="15"/>
      <c r="G202" s="15"/>
      <c r="H202" s="24"/>
      <c r="I202" s="28"/>
      <c r="J202" s="28">
        <f t="shared" si="6"/>
        <v>0</v>
      </c>
    </row>
    <row r="203" spans="1:10" s="2" customFormat="1">
      <c r="A203" s="11"/>
      <c r="B203" s="12"/>
      <c r="C203" s="13"/>
      <c r="D203" s="14"/>
      <c r="E203" s="14"/>
      <c r="F203" s="15"/>
      <c r="G203" s="15"/>
      <c r="H203" s="24"/>
      <c r="I203" s="28"/>
      <c r="J203" s="28">
        <f t="shared" si="6"/>
        <v>0</v>
      </c>
    </row>
    <row r="204" spans="1:10" s="2" customFormat="1">
      <c r="A204" s="11"/>
      <c r="B204" s="12"/>
      <c r="C204" s="13"/>
      <c r="D204" s="14"/>
      <c r="E204" s="14"/>
      <c r="F204" s="15"/>
      <c r="G204" s="15"/>
      <c r="H204" s="24"/>
      <c r="I204" s="28"/>
      <c r="J204" s="28">
        <f t="shared" si="6"/>
        <v>0</v>
      </c>
    </row>
    <row r="205" spans="1:10" ht="24.95" customHeight="1">
      <c r="A205" s="45" t="s">
        <v>96</v>
      </c>
      <c r="B205" s="10"/>
      <c r="C205" s="9" t="s">
        <v>97</v>
      </c>
      <c r="D205" s="10"/>
      <c r="E205" s="10"/>
      <c r="F205" s="10"/>
      <c r="G205" s="10"/>
      <c r="H205" s="23">
        <v>0</v>
      </c>
      <c r="I205" s="28"/>
      <c r="J205" s="39">
        <f>SUM(J206:J208)</f>
        <v>0</v>
      </c>
    </row>
    <row r="206" spans="1:10">
      <c r="A206" s="11"/>
      <c r="B206" s="16"/>
      <c r="C206" s="17"/>
      <c r="D206" s="17"/>
      <c r="E206" s="17"/>
      <c r="F206" s="16"/>
      <c r="G206" s="16"/>
      <c r="H206" s="23"/>
      <c r="I206" s="28"/>
      <c r="J206" s="28">
        <f t="shared" si="6"/>
        <v>0</v>
      </c>
    </row>
    <row r="207" spans="1:10" s="2" customFormat="1">
      <c r="A207" s="11"/>
      <c r="B207" s="12"/>
      <c r="C207" s="13"/>
      <c r="D207" s="14"/>
      <c r="E207" s="14"/>
      <c r="F207" s="15"/>
      <c r="G207" s="15"/>
      <c r="H207" s="24"/>
      <c r="I207" s="28"/>
      <c r="J207" s="28">
        <f t="shared" si="6"/>
        <v>0</v>
      </c>
    </row>
    <row r="208" spans="1:10" s="2" customFormat="1">
      <c r="A208" s="11"/>
      <c r="B208" s="12"/>
      <c r="C208" s="13"/>
      <c r="D208" s="14"/>
      <c r="E208" s="14"/>
      <c r="F208" s="15"/>
      <c r="G208" s="15"/>
      <c r="H208" s="24"/>
      <c r="I208" s="28"/>
      <c r="J208" s="28">
        <f t="shared" si="6"/>
        <v>0</v>
      </c>
    </row>
    <row r="209" spans="1:10" ht="24.95" customHeight="1">
      <c r="A209" s="45" t="s">
        <v>104</v>
      </c>
      <c r="B209" s="10"/>
      <c r="C209" s="9" t="s">
        <v>28</v>
      </c>
      <c r="D209" s="10"/>
      <c r="E209" s="10"/>
      <c r="F209" s="10"/>
      <c r="G209" s="10"/>
      <c r="H209" s="23">
        <v>0</v>
      </c>
      <c r="I209" s="28"/>
      <c r="J209" s="39">
        <f>SUM(J210:J212)</f>
        <v>15.71</v>
      </c>
    </row>
    <row r="210" spans="1:10" ht="33.75">
      <c r="A210" s="11"/>
      <c r="B210" s="16"/>
      <c r="C210" s="88" t="s">
        <v>1190</v>
      </c>
      <c r="D210" s="82" t="s">
        <v>1191</v>
      </c>
      <c r="E210" s="14" t="s">
        <v>17</v>
      </c>
      <c r="F210" s="16">
        <v>3</v>
      </c>
      <c r="G210" s="15" t="s">
        <v>19</v>
      </c>
      <c r="H210" s="23">
        <v>1</v>
      </c>
      <c r="I210" s="28">
        <v>15.71</v>
      </c>
      <c r="J210" s="28">
        <f t="shared" si="6"/>
        <v>15.71</v>
      </c>
    </row>
    <row r="211" spans="1:10">
      <c r="A211" s="11"/>
      <c r="B211" s="16"/>
      <c r="C211" s="17"/>
      <c r="D211" s="17"/>
      <c r="E211" s="17"/>
      <c r="F211" s="16"/>
      <c r="G211" s="16"/>
      <c r="H211" s="23"/>
      <c r="I211" s="28"/>
      <c r="J211" s="28">
        <f t="shared" si="6"/>
        <v>0</v>
      </c>
    </row>
    <row r="212" spans="1:10">
      <c r="A212" s="11"/>
      <c r="B212" s="16"/>
      <c r="C212" s="17"/>
      <c r="D212" s="17"/>
      <c r="E212" s="17"/>
      <c r="F212" s="16"/>
      <c r="G212" s="16"/>
      <c r="H212" s="23"/>
      <c r="I212" s="28"/>
      <c r="J212" s="28">
        <f t="shared" si="6"/>
        <v>0</v>
      </c>
    </row>
    <row r="213" spans="1:10" ht="24.95" customHeight="1">
      <c r="A213" s="45" t="s">
        <v>39</v>
      </c>
      <c r="B213" s="10"/>
      <c r="C213" s="9" t="s">
        <v>30</v>
      </c>
      <c r="D213" s="10"/>
      <c r="E213" s="10"/>
      <c r="F213" s="10"/>
      <c r="G213" s="10"/>
      <c r="H213" s="23">
        <v>0</v>
      </c>
      <c r="I213" s="28"/>
      <c r="J213" s="28">
        <f>SUM(J214)</f>
        <v>569.48</v>
      </c>
    </row>
    <row r="214" spans="1:10" s="2" customFormat="1" ht="22.5">
      <c r="A214" s="11"/>
      <c r="B214" s="12"/>
      <c r="C214" s="171" t="s">
        <v>1192</v>
      </c>
      <c r="D214" s="171" t="s">
        <v>135</v>
      </c>
      <c r="E214" s="14" t="s">
        <v>17</v>
      </c>
      <c r="F214" s="15" t="s">
        <v>96</v>
      </c>
      <c r="G214" s="171" t="s">
        <v>1193</v>
      </c>
      <c r="H214" s="24">
        <v>46</v>
      </c>
      <c r="I214" s="28">
        <v>12.38</v>
      </c>
      <c r="J214" s="28">
        <f t="shared" si="6"/>
        <v>569.48</v>
      </c>
    </row>
    <row r="215" spans="1:10" s="2" customFormat="1">
      <c r="A215" s="11"/>
      <c r="B215" s="12"/>
      <c r="C215" s="13"/>
      <c r="D215" s="14"/>
      <c r="E215" s="14"/>
      <c r="F215" s="15"/>
      <c r="G215" s="15"/>
      <c r="H215" s="24"/>
      <c r="I215" s="28"/>
      <c r="J215" s="28">
        <f t="shared" si="6"/>
        <v>0</v>
      </c>
    </row>
    <row r="216" spans="1:10" s="2" customFormat="1">
      <c r="A216" s="11"/>
      <c r="B216" s="12"/>
      <c r="C216" s="13"/>
      <c r="D216" s="14"/>
      <c r="E216" s="14"/>
      <c r="F216" s="15"/>
      <c r="G216" s="15"/>
      <c r="H216" s="24"/>
      <c r="I216" s="28"/>
      <c r="J216" s="28">
        <f t="shared" si="6"/>
        <v>0</v>
      </c>
    </row>
    <row r="217" spans="1:10" ht="24.95" customHeight="1">
      <c r="A217" s="45" t="s">
        <v>41</v>
      </c>
      <c r="B217" s="10"/>
      <c r="C217" s="9" t="s">
        <v>1076</v>
      </c>
      <c r="D217" s="10"/>
      <c r="E217" s="10"/>
      <c r="F217" s="10"/>
      <c r="G217" s="10"/>
      <c r="H217" s="23">
        <v>0</v>
      </c>
      <c r="I217" s="28"/>
      <c r="J217" s="39">
        <f>SUM(J218:J220)</f>
        <v>14.29</v>
      </c>
    </row>
    <row r="218" spans="1:10" ht="33.75">
      <c r="A218" s="11"/>
      <c r="B218" s="16"/>
      <c r="C218" s="94" t="s">
        <v>1194</v>
      </c>
      <c r="D218" s="96" t="s">
        <v>107</v>
      </c>
      <c r="E218" s="14" t="s">
        <v>17</v>
      </c>
      <c r="F218" s="16">
        <v>3</v>
      </c>
      <c r="G218" s="171" t="s">
        <v>1193</v>
      </c>
      <c r="H218" s="23">
        <v>1</v>
      </c>
      <c r="I218" s="28">
        <v>14.29</v>
      </c>
      <c r="J218" s="28">
        <f t="shared" si="6"/>
        <v>14.29</v>
      </c>
    </row>
    <row r="219" spans="1:10">
      <c r="A219" s="11"/>
      <c r="B219" s="16"/>
      <c r="C219" s="17"/>
      <c r="D219" s="17"/>
      <c r="E219" s="17"/>
      <c r="F219" s="16"/>
      <c r="G219" s="16"/>
      <c r="H219" s="23"/>
      <c r="I219" s="28"/>
      <c r="J219" s="28">
        <f t="shared" si="6"/>
        <v>0</v>
      </c>
    </row>
    <row r="220" spans="1:10">
      <c r="A220" s="11"/>
      <c r="B220" s="16"/>
      <c r="C220" s="17"/>
      <c r="D220" s="17"/>
      <c r="E220" s="17"/>
      <c r="F220" s="16"/>
      <c r="G220" s="16"/>
      <c r="H220" s="23"/>
      <c r="I220" s="28"/>
      <c r="J220" s="28">
        <f t="shared" si="6"/>
        <v>0</v>
      </c>
    </row>
    <row r="221" spans="1:10" ht="24.95" customHeight="1">
      <c r="A221" s="45" t="s">
        <v>43</v>
      </c>
      <c r="B221" s="10"/>
      <c r="C221" s="9" t="s">
        <v>40</v>
      </c>
      <c r="D221" s="10"/>
      <c r="E221" s="10"/>
      <c r="F221" s="10"/>
      <c r="G221" s="10"/>
      <c r="H221" s="23">
        <v>0</v>
      </c>
      <c r="I221" s="28"/>
      <c r="J221" s="39">
        <f>SUM(J222:J224)</f>
        <v>0</v>
      </c>
    </row>
    <row r="222" spans="1:10">
      <c r="A222" s="11"/>
      <c r="B222" s="16"/>
      <c r="C222" s="17"/>
      <c r="D222" s="17"/>
      <c r="E222" s="17"/>
      <c r="F222" s="16"/>
      <c r="G222" s="16"/>
      <c r="H222" s="23"/>
      <c r="I222" s="28"/>
      <c r="J222" s="28">
        <f t="shared" si="6"/>
        <v>0</v>
      </c>
    </row>
    <row r="223" spans="1:10">
      <c r="A223" s="11"/>
      <c r="B223" s="16"/>
      <c r="C223" s="17"/>
      <c r="D223" s="17"/>
      <c r="E223" s="17"/>
      <c r="F223" s="16"/>
      <c r="G223" s="16"/>
      <c r="H223" s="23"/>
      <c r="I223" s="28"/>
      <c r="J223" s="28"/>
    </row>
    <row r="224" spans="1:10">
      <c r="A224" s="11"/>
      <c r="B224" s="16"/>
      <c r="C224" s="17"/>
      <c r="D224" s="17"/>
      <c r="E224" s="17"/>
      <c r="F224" s="16"/>
      <c r="G224" s="16"/>
      <c r="H224" s="23"/>
      <c r="I224" s="28"/>
      <c r="J224" s="28">
        <f t="shared" si="6"/>
        <v>0</v>
      </c>
    </row>
    <row r="225" spans="1:10" ht="24.95" customHeight="1">
      <c r="A225" s="45" t="s">
        <v>49</v>
      </c>
      <c r="B225" s="10"/>
      <c r="C225" s="9" t="s">
        <v>112</v>
      </c>
      <c r="D225" s="10"/>
      <c r="E225" s="10"/>
      <c r="F225" s="10"/>
      <c r="G225" s="10"/>
      <c r="H225" s="23">
        <v>0</v>
      </c>
      <c r="I225" s="28"/>
      <c r="J225" s="39">
        <f>SUM(J226:J228)</f>
        <v>0</v>
      </c>
    </row>
    <row r="226" spans="1:10">
      <c r="A226" s="11"/>
      <c r="B226" s="16"/>
      <c r="C226" s="17"/>
      <c r="D226" s="17"/>
      <c r="E226" s="17"/>
      <c r="F226" s="16"/>
      <c r="G226" s="16"/>
      <c r="H226" s="23"/>
      <c r="I226" s="28"/>
      <c r="J226" s="28">
        <f t="shared" si="6"/>
        <v>0</v>
      </c>
    </row>
    <row r="227" spans="1:10">
      <c r="A227" s="11"/>
      <c r="B227" s="16"/>
      <c r="C227" s="17"/>
      <c r="D227" s="17"/>
      <c r="E227" s="17"/>
      <c r="F227" s="16"/>
      <c r="G227" s="16"/>
      <c r="H227" s="23"/>
      <c r="I227" s="28"/>
      <c r="J227" s="28"/>
    </row>
    <row r="228" spans="1:10">
      <c r="A228" s="11"/>
      <c r="B228" s="16"/>
      <c r="C228" s="17"/>
      <c r="D228" s="17"/>
      <c r="E228" s="17"/>
      <c r="F228" s="16"/>
      <c r="G228" s="16"/>
      <c r="H228" s="23"/>
      <c r="I228" s="28"/>
      <c r="J228" s="28">
        <f t="shared" si="6"/>
        <v>0</v>
      </c>
    </row>
    <row r="229" spans="1:10" ht="24.95" customHeight="1">
      <c r="A229" s="45" t="s">
        <v>51</v>
      </c>
      <c r="B229" s="10"/>
      <c r="C229" s="9" t="s">
        <v>136</v>
      </c>
      <c r="D229" s="10"/>
      <c r="E229" s="10"/>
      <c r="F229" s="10"/>
      <c r="G229" s="10"/>
      <c r="H229" s="23">
        <v>0</v>
      </c>
      <c r="I229" s="28"/>
      <c r="J229" s="39">
        <f>SUM(J230:J232)</f>
        <v>0</v>
      </c>
    </row>
    <row r="230" spans="1:10">
      <c r="A230" s="11"/>
      <c r="B230" s="16"/>
      <c r="C230" s="17"/>
      <c r="D230" s="17"/>
      <c r="E230" s="17"/>
      <c r="F230" s="16"/>
      <c r="G230" s="16"/>
      <c r="H230" s="23"/>
      <c r="I230" s="28"/>
      <c r="J230" s="28">
        <f t="shared" si="6"/>
        <v>0</v>
      </c>
    </row>
    <row r="231" spans="1:10">
      <c r="A231" s="11"/>
      <c r="B231" s="16"/>
      <c r="C231" s="17"/>
      <c r="D231" s="17"/>
      <c r="E231" s="17"/>
      <c r="F231" s="16"/>
      <c r="G231" s="16"/>
      <c r="H231" s="23"/>
      <c r="I231" s="28"/>
      <c r="J231" s="28"/>
    </row>
    <row r="232" spans="1:10">
      <c r="A232" s="11"/>
      <c r="B232" s="16"/>
      <c r="C232" s="17"/>
      <c r="D232" s="17"/>
      <c r="E232" s="17"/>
      <c r="F232" s="16"/>
      <c r="G232" s="16"/>
      <c r="H232" s="23"/>
      <c r="I232" s="28"/>
      <c r="J232" s="28">
        <f t="shared" si="6"/>
        <v>0</v>
      </c>
    </row>
    <row r="233" spans="1:10" ht="24.95" customHeight="1">
      <c r="A233" s="45" t="s">
        <v>55</v>
      </c>
      <c r="B233" s="10"/>
      <c r="C233" s="9" t="s">
        <v>42</v>
      </c>
      <c r="D233" s="10"/>
      <c r="E233" s="10"/>
      <c r="F233" s="10"/>
      <c r="G233" s="10"/>
      <c r="H233" s="23">
        <v>0</v>
      </c>
      <c r="I233" s="28"/>
      <c r="J233" s="39">
        <f>SUM(J234:J236)</f>
        <v>0</v>
      </c>
    </row>
    <row r="234" spans="1:10">
      <c r="A234" s="11"/>
      <c r="B234" s="16"/>
      <c r="C234" s="17"/>
      <c r="D234" s="17"/>
      <c r="E234" s="17"/>
      <c r="F234" s="16"/>
      <c r="G234" s="16"/>
      <c r="H234" s="23"/>
      <c r="I234" s="28"/>
      <c r="J234" s="28">
        <f t="shared" si="6"/>
        <v>0</v>
      </c>
    </row>
    <row r="235" spans="1:10">
      <c r="A235" s="11"/>
      <c r="B235" s="16"/>
      <c r="C235" s="17"/>
      <c r="D235" s="17"/>
      <c r="E235" s="17"/>
      <c r="F235" s="16"/>
      <c r="G235" s="16"/>
      <c r="H235" s="23"/>
      <c r="I235" s="28"/>
      <c r="J235" s="28"/>
    </row>
    <row r="236" spans="1:10">
      <c r="A236" s="11"/>
      <c r="B236" s="16"/>
      <c r="C236" s="17"/>
      <c r="D236" s="17"/>
      <c r="E236" s="17"/>
      <c r="F236" s="16"/>
      <c r="G236" s="16"/>
      <c r="H236" s="23"/>
      <c r="I236" s="28"/>
      <c r="J236" s="28">
        <f t="shared" si="6"/>
        <v>0</v>
      </c>
    </row>
    <row r="237" spans="1:10" ht="24.95" customHeight="1">
      <c r="A237" s="45" t="s">
        <v>57</v>
      </c>
      <c r="B237" s="10"/>
      <c r="C237" s="9" t="s">
        <v>44</v>
      </c>
      <c r="D237" s="10"/>
      <c r="E237" s="10"/>
      <c r="F237" s="10"/>
      <c r="G237" s="10"/>
      <c r="H237" s="23">
        <v>0</v>
      </c>
      <c r="I237" s="28"/>
      <c r="J237" s="39">
        <f>SUM(J238:J240)</f>
        <v>460</v>
      </c>
    </row>
    <row r="238" spans="1:10" s="2" customFormat="1" ht="22.5">
      <c r="A238" s="11"/>
      <c r="B238" s="12"/>
      <c r="C238" s="171" t="s">
        <v>1195</v>
      </c>
      <c r="D238" s="170" t="s">
        <v>692</v>
      </c>
      <c r="E238" s="14" t="s">
        <v>17</v>
      </c>
      <c r="F238" s="15" t="s">
        <v>96</v>
      </c>
      <c r="G238" s="15" t="s">
        <v>19</v>
      </c>
      <c r="H238" s="24">
        <v>46</v>
      </c>
      <c r="I238" s="28">
        <v>10</v>
      </c>
      <c r="J238" s="28">
        <f t="shared" ref="J238:J292" si="7">H238*I238</f>
        <v>460</v>
      </c>
    </row>
    <row r="239" spans="1:10" s="2" customFormat="1">
      <c r="A239" s="11"/>
      <c r="B239" s="12"/>
      <c r="C239" s="13"/>
      <c r="D239" s="14"/>
      <c r="E239" s="14"/>
      <c r="F239" s="15"/>
      <c r="G239" s="15"/>
      <c r="H239" s="24"/>
      <c r="I239" s="28"/>
      <c r="J239" s="28">
        <f t="shared" si="7"/>
        <v>0</v>
      </c>
    </row>
    <row r="240" spans="1:10" s="2" customFormat="1">
      <c r="A240" s="11"/>
      <c r="B240" s="12"/>
      <c r="C240" s="13"/>
      <c r="D240" s="14"/>
      <c r="E240" s="14"/>
      <c r="F240" s="15"/>
      <c r="G240" s="15"/>
      <c r="H240" s="24"/>
      <c r="I240" s="28"/>
      <c r="J240" s="28">
        <f t="shared" si="7"/>
        <v>0</v>
      </c>
    </row>
    <row r="241" spans="1:10" ht="24.95" customHeight="1">
      <c r="A241" s="45" t="s">
        <v>59</v>
      </c>
      <c r="B241" s="10"/>
      <c r="C241" s="9" t="s">
        <v>50</v>
      </c>
      <c r="D241" s="10"/>
      <c r="E241" s="10"/>
      <c r="F241" s="10"/>
      <c r="G241" s="10"/>
      <c r="H241" s="23">
        <v>0</v>
      </c>
      <c r="I241" s="28"/>
      <c r="J241" s="39">
        <f>SUM(J242:J244)</f>
        <v>14.29</v>
      </c>
    </row>
    <row r="242" spans="1:10" ht="22.5">
      <c r="A242" s="11"/>
      <c r="B242" s="16"/>
      <c r="C242" s="88" t="s">
        <v>871</v>
      </c>
      <c r="D242" s="170" t="s">
        <v>692</v>
      </c>
      <c r="E242" s="14" t="s">
        <v>17</v>
      </c>
      <c r="F242" s="16" t="s">
        <v>1196</v>
      </c>
      <c r="G242" s="15" t="s">
        <v>19</v>
      </c>
      <c r="H242" s="23">
        <v>1</v>
      </c>
      <c r="I242" s="28">
        <v>14.29</v>
      </c>
      <c r="J242" s="28">
        <f t="shared" si="7"/>
        <v>14.29</v>
      </c>
    </row>
    <row r="243" spans="1:10">
      <c r="A243" s="11"/>
      <c r="B243" s="16"/>
      <c r="C243" s="17"/>
      <c r="D243" s="17"/>
      <c r="E243" s="17"/>
      <c r="F243" s="16"/>
      <c r="G243" s="16"/>
      <c r="H243" s="23"/>
      <c r="I243" s="28"/>
      <c r="J243" s="28">
        <f t="shared" si="7"/>
        <v>0</v>
      </c>
    </row>
    <row r="244" spans="1:10">
      <c r="A244" s="11"/>
      <c r="B244" s="16"/>
      <c r="C244" s="17"/>
      <c r="D244" s="17"/>
      <c r="E244" s="17"/>
      <c r="F244" s="16"/>
      <c r="G244" s="16"/>
      <c r="H244" s="23"/>
      <c r="I244" s="28"/>
      <c r="J244" s="28">
        <f t="shared" si="7"/>
        <v>0</v>
      </c>
    </row>
    <row r="245" spans="1:10" ht="24.95" customHeight="1">
      <c r="A245" s="45" t="s">
        <v>64</v>
      </c>
      <c r="B245" s="10"/>
      <c r="C245" s="9" t="s">
        <v>52</v>
      </c>
      <c r="D245" s="10"/>
      <c r="E245" s="10"/>
      <c r="F245" s="10"/>
      <c r="G245" s="10"/>
      <c r="H245" s="23">
        <v>0</v>
      </c>
      <c r="I245" s="28"/>
      <c r="J245" s="39">
        <f>SUM(J246:J248)</f>
        <v>482.08000000000004</v>
      </c>
    </row>
    <row r="246" spans="1:10" s="2" customFormat="1" ht="22.5">
      <c r="A246" s="11"/>
      <c r="B246" s="12"/>
      <c r="C246" s="170" t="s">
        <v>1197</v>
      </c>
      <c r="D246" s="170" t="s">
        <v>717</v>
      </c>
      <c r="E246" s="14" t="s">
        <v>17</v>
      </c>
      <c r="F246" s="15" t="s">
        <v>96</v>
      </c>
      <c r="G246" s="15" t="s">
        <v>19</v>
      </c>
      <c r="H246" s="24">
        <v>46</v>
      </c>
      <c r="I246" s="28">
        <v>10.48</v>
      </c>
      <c r="J246" s="28">
        <f t="shared" si="7"/>
        <v>482.08000000000004</v>
      </c>
    </row>
    <row r="247" spans="1:10" s="2" customFormat="1">
      <c r="A247" s="11"/>
      <c r="B247" s="12"/>
      <c r="C247" s="13"/>
      <c r="D247" s="14"/>
      <c r="E247" s="14"/>
      <c r="F247" s="15"/>
      <c r="G247" s="15"/>
      <c r="H247" s="24"/>
      <c r="I247" s="28"/>
      <c r="J247" s="28">
        <f t="shared" si="7"/>
        <v>0</v>
      </c>
    </row>
    <row r="248" spans="1:10" s="2" customFormat="1">
      <c r="A248" s="11"/>
      <c r="B248" s="12"/>
      <c r="C248" s="13"/>
      <c r="D248" s="14"/>
      <c r="E248" s="14"/>
      <c r="F248" s="15"/>
      <c r="G248" s="15"/>
      <c r="H248" s="24"/>
      <c r="I248" s="28"/>
      <c r="J248" s="28">
        <f t="shared" si="7"/>
        <v>0</v>
      </c>
    </row>
    <row r="249" spans="1:10" ht="24.95" customHeight="1">
      <c r="A249" s="45" t="s">
        <v>69</v>
      </c>
      <c r="B249" s="10"/>
      <c r="C249" s="9" t="s">
        <v>56</v>
      </c>
      <c r="D249" s="10"/>
      <c r="E249" s="10"/>
      <c r="F249" s="10"/>
      <c r="G249" s="10"/>
      <c r="H249" s="23">
        <v>0</v>
      </c>
      <c r="I249" s="28"/>
      <c r="J249" s="39">
        <f>SUM(J250)</f>
        <v>14.29</v>
      </c>
    </row>
    <row r="250" spans="1:10" ht="26.25" customHeight="1">
      <c r="A250" s="45"/>
      <c r="B250" s="10"/>
      <c r="C250" s="88" t="s">
        <v>873</v>
      </c>
      <c r="D250" s="88" t="s">
        <v>874</v>
      </c>
      <c r="E250" s="14" t="s">
        <v>17</v>
      </c>
      <c r="F250" s="16">
        <v>3</v>
      </c>
      <c r="G250" s="15" t="s">
        <v>19</v>
      </c>
      <c r="H250" s="23">
        <v>1</v>
      </c>
      <c r="I250" s="28">
        <v>14.29</v>
      </c>
      <c r="J250" s="39">
        <f>I250*H250</f>
        <v>14.29</v>
      </c>
    </row>
    <row r="251" spans="1:10" ht="10.15" customHeight="1">
      <c r="A251" s="45"/>
      <c r="B251" s="10"/>
      <c r="C251" s="9"/>
      <c r="D251" s="10"/>
      <c r="E251" s="10"/>
      <c r="F251" s="10"/>
      <c r="G251" s="10"/>
      <c r="H251" s="23"/>
      <c r="I251" s="28"/>
      <c r="J251" s="39"/>
    </row>
    <row r="252" spans="1:10">
      <c r="A252" s="11"/>
      <c r="B252" s="16"/>
      <c r="C252" s="17"/>
      <c r="D252" s="17"/>
      <c r="E252" s="17"/>
      <c r="F252" s="16"/>
      <c r="G252" s="16"/>
      <c r="H252" s="23"/>
      <c r="I252" s="28"/>
      <c r="J252" s="28">
        <f t="shared" si="7"/>
        <v>0</v>
      </c>
    </row>
    <row r="253" spans="1:10" ht="24.95" customHeight="1">
      <c r="A253" s="45" t="s">
        <v>71</v>
      </c>
      <c r="B253" s="10"/>
      <c r="C253" s="9" t="s">
        <v>58</v>
      </c>
      <c r="D253" s="10"/>
      <c r="E253" s="10"/>
      <c r="F253" s="10"/>
      <c r="G253" s="10"/>
      <c r="H253" s="23">
        <v>0</v>
      </c>
      <c r="I253" s="28"/>
      <c r="J253" s="39">
        <f>SUM(J256)</f>
        <v>0</v>
      </c>
    </row>
    <row r="254" spans="1:10" ht="10.9" customHeight="1">
      <c r="A254" s="45"/>
      <c r="B254" s="10"/>
      <c r="C254" s="9"/>
      <c r="D254" s="10"/>
      <c r="E254" s="10"/>
      <c r="F254" s="10"/>
      <c r="G254" s="10"/>
      <c r="H254" s="23"/>
      <c r="I254" s="28"/>
      <c r="J254" s="39"/>
    </row>
    <row r="255" spans="1:10" ht="10.15" customHeight="1">
      <c r="A255" s="45"/>
      <c r="B255" s="10"/>
      <c r="C255" s="9"/>
      <c r="D255" s="10"/>
      <c r="E255" s="10"/>
      <c r="F255" s="10"/>
      <c r="G255" s="10"/>
      <c r="H255" s="23"/>
      <c r="I255" s="28"/>
      <c r="J255" s="39"/>
    </row>
    <row r="256" spans="1:10" s="2" customFormat="1">
      <c r="A256" s="11"/>
      <c r="B256" s="12"/>
      <c r="C256" s="13"/>
      <c r="D256" s="14"/>
      <c r="E256" s="14"/>
      <c r="F256" s="15"/>
      <c r="G256" s="15"/>
      <c r="H256" s="24"/>
      <c r="I256" s="28"/>
      <c r="J256" s="28">
        <f t="shared" si="7"/>
        <v>0</v>
      </c>
    </row>
    <row r="257" spans="1:10" ht="24.95" customHeight="1">
      <c r="A257" s="45" t="s">
        <v>73</v>
      </c>
      <c r="B257" s="10"/>
      <c r="C257" s="9" t="s">
        <v>60</v>
      </c>
      <c r="D257" s="10"/>
      <c r="E257" s="10"/>
      <c r="F257" s="10"/>
      <c r="G257" s="10"/>
      <c r="H257" s="23">
        <v>0</v>
      </c>
      <c r="I257" s="28"/>
      <c r="J257" s="39">
        <f>SUM(J258)</f>
        <v>581.86</v>
      </c>
    </row>
    <row r="258" spans="1:10" ht="21.75" customHeight="1">
      <c r="C258" s="82" t="s">
        <v>718</v>
      </c>
      <c r="E258" s="21" t="s">
        <v>63</v>
      </c>
      <c r="F258" s="93">
        <v>3</v>
      </c>
      <c r="G258" s="15" t="s">
        <v>19</v>
      </c>
      <c r="H258" s="22">
        <v>47</v>
      </c>
      <c r="I258" s="27">
        <v>12.38</v>
      </c>
      <c r="J258" s="27">
        <f>I258*H258</f>
        <v>581.86</v>
      </c>
    </row>
    <row r="259" spans="1:10" ht="10.15" customHeight="1">
      <c r="A259" s="45"/>
      <c r="B259" s="10"/>
      <c r="D259" s="10"/>
      <c r="E259" s="10"/>
      <c r="F259" s="10"/>
      <c r="G259" s="10"/>
      <c r="H259" s="23"/>
      <c r="I259" s="28"/>
      <c r="J259" s="39"/>
    </row>
    <row r="260" spans="1:10" s="2" customFormat="1">
      <c r="A260" s="11"/>
      <c r="B260" s="12"/>
      <c r="C260" s="13"/>
      <c r="D260" s="14"/>
      <c r="E260" s="14"/>
      <c r="F260" s="15"/>
      <c r="G260" s="15"/>
      <c r="H260" s="24"/>
      <c r="I260" s="28"/>
      <c r="J260" s="28">
        <f t="shared" si="7"/>
        <v>0</v>
      </c>
    </row>
    <row r="261" spans="1:10" ht="24.95" customHeight="1">
      <c r="A261" s="45" t="s">
        <v>75</v>
      </c>
      <c r="B261" s="10"/>
      <c r="C261" s="9" t="s">
        <v>65</v>
      </c>
      <c r="D261" s="10"/>
      <c r="E261" s="10"/>
      <c r="F261" s="10"/>
      <c r="G261" s="10"/>
      <c r="H261" s="23">
        <v>0</v>
      </c>
      <c r="I261" s="28"/>
      <c r="J261" s="39">
        <f>SUM(J262:J264)</f>
        <v>332</v>
      </c>
    </row>
    <row r="262" spans="1:10" s="2" customFormat="1" ht="22.5">
      <c r="A262" s="11"/>
      <c r="B262" s="12"/>
      <c r="C262" s="170" t="s">
        <v>1198</v>
      </c>
      <c r="D262" s="102" t="s">
        <v>144</v>
      </c>
      <c r="E262" s="14" t="s">
        <v>17</v>
      </c>
      <c r="F262" s="15" t="s">
        <v>96</v>
      </c>
      <c r="G262" s="171" t="s">
        <v>1199</v>
      </c>
      <c r="H262" s="24">
        <v>40</v>
      </c>
      <c r="I262" s="28">
        <v>8.3000000000000007</v>
      </c>
      <c r="J262" s="28">
        <f t="shared" si="7"/>
        <v>332</v>
      </c>
    </row>
    <row r="263" spans="1:10" s="2" customFormat="1">
      <c r="A263" s="11"/>
      <c r="B263" s="12"/>
      <c r="D263" s="14"/>
      <c r="E263" s="14"/>
      <c r="F263" s="15"/>
      <c r="G263" s="15"/>
      <c r="H263" s="24"/>
      <c r="I263" s="28"/>
      <c r="J263" s="28"/>
    </row>
    <row r="264" spans="1:10" s="2" customFormat="1">
      <c r="A264" s="11"/>
      <c r="B264" s="12"/>
      <c r="C264" s="13"/>
      <c r="D264" s="14"/>
      <c r="E264" s="14"/>
      <c r="F264" s="15"/>
      <c r="G264" s="15"/>
      <c r="H264" s="24"/>
      <c r="I264" s="28"/>
      <c r="J264" s="28">
        <f t="shared" si="7"/>
        <v>0</v>
      </c>
    </row>
    <row r="265" spans="1:10" ht="24.95" customHeight="1">
      <c r="A265" s="45" t="s">
        <v>77</v>
      </c>
      <c r="B265" s="10"/>
      <c r="C265" s="9" t="s">
        <v>87</v>
      </c>
      <c r="D265" s="10"/>
      <c r="E265" s="10"/>
      <c r="F265" s="10"/>
      <c r="G265" s="10"/>
      <c r="H265" s="23">
        <v>0</v>
      </c>
      <c r="I265" s="28"/>
      <c r="J265" s="39">
        <f>SUM(J266:J268)</f>
        <v>503.7</v>
      </c>
    </row>
    <row r="266" spans="1:10" ht="22.5">
      <c r="A266" s="11"/>
      <c r="B266" s="16"/>
      <c r="C266" s="95" t="s">
        <v>148</v>
      </c>
      <c r="D266" s="171" t="s">
        <v>130</v>
      </c>
      <c r="E266" s="14" t="s">
        <v>17</v>
      </c>
      <c r="F266" s="16">
        <v>3</v>
      </c>
      <c r="G266" s="15" t="s">
        <v>19</v>
      </c>
      <c r="H266" s="23">
        <v>46</v>
      </c>
      <c r="I266" s="28">
        <v>10.95</v>
      </c>
      <c r="J266" s="28">
        <f t="shared" si="7"/>
        <v>503.7</v>
      </c>
    </row>
    <row r="267" spans="1:10" s="2" customFormat="1">
      <c r="A267" s="11"/>
      <c r="B267" s="12"/>
      <c r="C267" s="13"/>
      <c r="D267" s="14"/>
      <c r="E267" s="14"/>
      <c r="F267" s="15"/>
      <c r="G267" s="15"/>
      <c r="H267" s="24"/>
      <c r="I267" s="28"/>
      <c r="J267" s="28">
        <f t="shared" si="7"/>
        <v>0</v>
      </c>
    </row>
    <row r="268" spans="1:10" s="2" customFormat="1">
      <c r="A268" s="11"/>
      <c r="B268" s="12"/>
      <c r="C268" s="13"/>
      <c r="D268" s="14"/>
      <c r="E268" s="14"/>
      <c r="F268" s="15"/>
      <c r="G268" s="15"/>
      <c r="H268" s="24"/>
      <c r="I268" s="28"/>
      <c r="J268" s="28">
        <f t="shared" si="7"/>
        <v>0</v>
      </c>
    </row>
    <row r="269" spans="1:10" ht="24.95" customHeight="1">
      <c r="A269" s="45" t="s">
        <v>79</v>
      </c>
      <c r="B269" s="10"/>
      <c r="C269" s="9" t="s">
        <v>72</v>
      </c>
      <c r="D269" s="10"/>
      <c r="E269" s="10"/>
      <c r="F269" s="10"/>
      <c r="G269" s="10"/>
      <c r="H269" s="23">
        <v>0</v>
      </c>
      <c r="I269" s="28"/>
      <c r="J269" s="39">
        <f>SUM(J270:J272)</f>
        <v>0</v>
      </c>
    </row>
    <row r="270" spans="1:10" s="2" customFormat="1">
      <c r="A270" s="11"/>
      <c r="B270" s="16"/>
      <c r="C270" s="13"/>
      <c r="D270" s="14"/>
      <c r="E270" s="14"/>
      <c r="F270" s="15"/>
      <c r="G270" s="15"/>
      <c r="H270" s="24"/>
      <c r="I270" s="28"/>
      <c r="J270" s="28">
        <f t="shared" si="7"/>
        <v>0</v>
      </c>
    </row>
    <row r="271" spans="1:10">
      <c r="A271" s="11"/>
      <c r="B271" s="16"/>
      <c r="C271" s="17"/>
      <c r="D271" s="17"/>
      <c r="E271" s="17"/>
      <c r="F271" s="16"/>
      <c r="G271" s="16"/>
      <c r="H271" s="23"/>
      <c r="I271" s="28"/>
      <c r="J271" s="28">
        <f t="shared" si="7"/>
        <v>0</v>
      </c>
    </row>
    <row r="272" spans="1:10" s="2" customFormat="1">
      <c r="A272" s="11"/>
      <c r="B272" s="16"/>
      <c r="C272" s="14"/>
      <c r="D272" s="14"/>
      <c r="E272" s="14"/>
      <c r="F272" s="15"/>
      <c r="G272" s="15"/>
      <c r="H272" s="24"/>
      <c r="I272" s="28"/>
      <c r="J272" s="28">
        <f t="shared" si="7"/>
        <v>0</v>
      </c>
    </row>
    <row r="273" spans="1:10" ht="24.95" customHeight="1">
      <c r="A273" s="45" t="s">
        <v>81</v>
      </c>
      <c r="B273" s="10"/>
      <c r="C273" s="9" t="s">
        <v>74</v>
      </c>
      <c r="D273" s="10"/>
      <c r="E273" s="10"/>
      <c r="F273" s="10"/>
      <c r="G273" s="10"/>
      <c r="H273" s="23">
        <v>0</v>
      </c>
      <c r="I273" s="28"/>
      <c r="J273" s="39">
        <f>SUM(J274:J276)</f>
        <v>0</v>
      </c>
    </row>
    <row r="274" spans="1:10" s="2" customFormat="1">
      <c r="A274" s="11"/>
      <c r="B274" s="12"/>
      <c r="C274" s="13"/>
      <c r="D274" s="14"/>
      <c r="E274" s="14"/>
      <c r="F274" s="15"/>
      <c r="G274" s="15"/>
      <c r="H274" s="24"/>
      <c r="I274" s="28"/>
      <c r="J274" s="28">
        <f t="shared" si="7"/>
        <v>0</v>
      </c>
    </row>
    <row r="275" spans="1:10" s="2" customFormat="1">
      <c r="A275" s="11"/>
      <c r="B275" s="12"/>
      <c r="C275" s="13"/>
      <c r="D275" s="14"/>
      <c r="E275" s="14"/>
      <c r="F275" s="15"/>
      <c r="G275" s="15"/>
      <c r="H275" s="24"/>
      <c r="I275" s="28"/>
      <c r="J275" s="28">
        <f t="shared" si="7"/>
        <v>0</v>
      </c>
    </row>
    <row r="276" spans="1:10" s="2" customFormat="1">
      <c r="A276" s="11"/>
      <c r="B276" s="12"/>
      <c r="C276" s="13"/>
      <c r="D276" s="14"/>
      <c r="E276" s="14"/>
      <c r="F276" s="15"/>
      <c r="G276" s="15"/>
      <c r="H276" s="24"/>
      <c r="I276" s="28"/>
      <c r="J276" s="28">
        <f t="shared" si="7"/>
        <v>0</v>
      </c>
    </row>
    <row r="277" spans="1:10" ht="24.95" customHeight="1">
      <c r="A277" s="45" t="s">
        <v>83</v>
      </c>
      <c r="B277" s="10"/>
      <c r="C277" s="9" t="s">
        <v>76</v>
      </c>
      <c r="D277" s="10"/>
      <c r="E277" s="10"/>
      <c r="F277" s="10"/>
      <c r="G277" s="10"/>
      <c r="H277" s="23">
        <v>0</v>
      </c>
      <c r="I277" s="28"/>
      <c r="J277" s="39">
        <f>SUM(J280)</f>
        <v>0</v>
      </c>
    </row>
    <row r="278" spans="1:10" ht="10.9" customHeight="1">
      <c r="A278" s="9"/>
      <c r="B278" s="10"/>
      <c r="C278" s="10"/>
      <c r="D278" s="10"/>
      <c r="E278" s="10"/>
      <c r="F278" s="10"/>
      <c r="G278" s="10"/>
      <c r="H278" s="23"/>
      <c r="I278" s="28"/>
      <c r="J278" s="39"/>
    </row>
    <row r="279" spans="1:10" ht="11.45" customHeight="1">
      <c r="A279" s="9"/>
      <c r="B279" s="10"/>
      <c r="C279" s="10"/>
      <c r="D279" s="10"/>
      <c r="E279" s="10"/>
      <c r="F279" s="10"/>
      <c r="G279" s="10"/>
      <c r="H279" s="23"/>
      <c r="I279" s="28"/>
      <c r="J279" s="39"/>
    </row>
    <row r="280" spans="1:10">
      <c r="A280" s="11"/>
      <c r="B280" s="16"/>
      <c r="C280" s="17"/>
      <c r="D280" s="17"/>
      <c r="E280" s="17"/>
      <c r="F280" s="16"/>
      <c r="G280" s="16"/>
      <c r="H280" s="23"/>
      <c r="I280" s="28"/>
      <c r="J280" s="28">
        <f t="shared" si="7"/>
        <v>0</v>
      </c>
    </row>
    <row r="281" spans="1:10" ht="24.95" customHeight="1">
      <c r="A281" s="45" t="s">
        <v>85</v>
      </c>
      <c r="B281" s="10"/>
      <c r="C281" s="9" t="s">
        <v>78</v>
      </c>
      <c r="D281" s="10"/>
      <c r="E281" s="10"/>
      <c r="F281" s="10"/>
      <c r="G281" s="10"/>
      <c r="H281" s="23">
        <v>0</v>
      </c>
      <c r="I281" s="28"/>
      <c r="J281" s="39">
        <f>SUM(J282:J284)</f>
        <v>0</v>
      </c>
    </row>
    <row r="282" spans="1:10">
      <c r="A282" s="11"/>
      <c r="B282" s="16"/>
      <c r="C282" s="17"/>
      <c r="D282" s="17"/>
      <c r="E282" s="17"/>
      <c r="F282" s="16"/>
      <c r="G282" s="16"/>
      <c r="H282" s="23"/>
      <c r="I282" s="28"/>
      <c r="J282" s="28">
        <f t="shared" si="7"/>
        <v>0</v>
      </c>
    </row>
    <row r="283" spans="1:10" s="2" customFormat="1">
      <c r="A283" s="11"/>
      <c r="B283" s="12"/>
      <c r="C283" s="14"/>
      <c r="D283" s="14"/>
      <c r="E283" s="14"/>
      <c r="F283" s="15"/>
      <c r="G283" s="15"/>
      <c r="H283" s="24"/>
      <c r="I283" s="28"/>
      <c r="J283" s="28">
        <f t="shared" si="7"/>
        <v>0</v>
      </c>
    </row>
    <row r="284" spans="1:10" s="2" customFormat="1">
      <c r="A284" s="11"/>
      <c r="B284" s="12"/>
      <c r="C284" s="14"/>
      <c r="D284" s="14"/>
      <c r="E284" s="14"/>
      <c r="F284" s="15"/>
      <c r="G284" s="15"/>
      <c r="H284" s="24"/>
      <c r="I284" s="28"/>
      <c r="J284" s="28">
        <f t="shared" si="7"/>
        <v>0</v>
      </c>
    </row>
    <row r="285" spans="1:10" ht="24.95" customHeight="1">
      <c r="A285" s="45" t="s">
        <v>126</v>
      </c>
      <c r="B285" s="10"/>
      <c r="C285" s="9" t="s">
        <v>80</v>
      </c>
      <c r="D285" s="10"/>
      <c r="E285" s="10"/>
      <c r="F285" s="10"/>
      <c r="G285" s="10"/>
      <c r="H285" s="23">
        <v>0</v>
      </c>
      <c r="I285" s="28"/>
      <c r="J285" s="39">
        <f>SUM(J288)</f>
        <v>0</v>
      </c>
    </row>
    <row r="286" spans="1:10" ht="10.9" customHeight="1">
      <c r="A286" s="45"/>
      <c r="B286" s="10"/>
      <c r="C286" s="9"/>
      <c r="D286" s="10"/>
      <c r="E286" s="10"/>
      <c r="F286" s="10"/>
      <c r="G286" s="10"/>
      <c r="H286" s="23"/>
      <c r="I286" s="28"/>
      <c r="J286" s="39"/>
    </row>
    <row r="287" spans="1:10" ht="11.45" customHeight="1">
      <c r="A287" s="45"/>
      <c r="B287" s="10"/>
      <c r="C287" s="9"/>
      <c r="D287" s="10"/>
      <c r="E287" s="10"/>
      <c r="F287" s="10"/>
      <c r="G287" s="10"/>
      <c r="H287" s="23"/>
      <c r="I287" s="28"/>
      <c r="J287" s="39"/>
    </row>
    <row r="288" spans="1:10" ht="10.15" customHeight="1">
      <c r="A288" s="11"/>
      <c r="B288" s="16"/>
      <c r="C288" s="17"/>
      <c r="D288" s="17"/>
      <c r="E288" s="17"/>
      <c r="F288" s="16"/>
      <c r="G288" s="16"/>
      <c r="H288" s="23"/>
      <c r="I288" s="28"/>
      <c r="J288" s="28">
        <f t="shared" si="7"/>
        <v>0</v>
      </c>
    </row>
    <row r="289" spans="1:10" ht="24.95" customHeight="1">
      <c r="A289" s="45" t="s">
        <v>127</v>
      </c>
      <c r="B289" s="10"/>
      <c r="C289" s="9" t="s">
        <v>82</v>
      </c>
      <c r="D289" s="10"/>
      <c r="E289" s="10"/>
      <c r="F289" s="10"/>
      <c r="G289" s="10"/>
      <c r="H289" s="23">
        <v>0</v>
      </c>
      <c r="I289" s="28"/>
      <c r="J289" s="39">
        <f>SUM(J290:J292)</f>
        <v>0</v>
      </c>
    </row>
    <row r="290" spans="1:10">
      <c r="A290" s="11"/>
      <c r="B290" s="16"/>
      <c r="C290" s="17"/>
      <c r="D290" s="17"/>
      <c r="E290" s="17"/>
      <c r="F290" s="16"/>
      <c r="G290" s="16"/>
      <c r="H290" s="23"/>
      <c r="I290" s="28"/>
      <c r="J290" s="28">
        <f t="shared" si="7"/>
        <v>0</v>
      </c>
    </row>
    <row r="291" spans="1:10">
      <c r="A291" s="11"/>
      <c r="B291" s="16"/>
      <c r="C291" s="17"/>
      <c r="D291" s="17"/>
      <c r="E291" s="17"/>
      <c r="F291" s="16"/>
      <c r="G291" s="16"/>
      <c r="H291" s="23"/>
      <c r="I291" s="28"/>
      <c r="J291" s="28">
        <f t="shared" si="7"/>
        <v>0</v>
      </c>
    </row>
    <row r="292" spans="1:10" s="2" customFormat="1">
      <c r="A292" s="11"/>
      <c r="B292" s="12"/>
      <c r="C292" s="14"/>
      <c r="D292" s="14"/>
      <c r="E292" s="14"/>
      <c r="F292" s="15"/>
      <c r="G292" s="15"/>
      <c r="H292" s="24"/>
      <c r="I292" s="28"/>
      <c r="J292" s="28">
        <f t="shared" si="7"/>
        <v>0</v>
      </c>
    </row>
    <row r="293" spans="1:10" ht="24.95" customHeight="1">
      <c r="A293" s="45" t="s">
        <v>128</v>
      </c>
      <c r="B293" s="10"/>
      <c r="C293" s="9" t="s">
        <v>84</v>
      </c>
      <c r="D293" s="10"/>
      <c r="E293" s="10"/>
      <c r="F293" s="10"/>
      <c r="G293" s="10"/>
      <c r="H293" s="23">
        <v>0</v>
      </c>
      <c r="I293" s="28"/>
      <c r="J293" s="39">
        <f>SUM(J294:J296)</f>
        <v>0</v>
      </c>
    </row>
    <row r="294" spans="1:10" s="2" customFormat="1" ht="10.9" customHeight="1">
      <c r="A294" s="11"/>
      <c r="B294" s="12"/>
      <c r="C294" s="14"/>
      <c r="D294" s="14"/>
      <c r="E294" s="14"/>
      <c r="F294" s="15"/>
      <c r="G294" s="15"/>
      <c r="H294" s="24"/>
      <c r="I294" s="28"/>
      <c r="J294" s="28">
        <f t="shared" ref="J294:J357" si="8">H294*I294</f>
        <v>0</v>
      </c>
    </row>
    <row r="295" spans="1:10" s="2" customFormat="1" ht="10.15" customHeight="1">
      <c r="A295" s="11"/>
      <c r="B295" s="12"/>
      <c r="C295" s="14"/>
      <c r="D295" s="14"/>
      <c r="E295" s="14"/>
      <c r="F295" s="15"/>
      <c r="G295" s="15"/>
      <c r="H295" s="24"/>
      <c r="I295" s="28"/>
      <c r="J295" s="28">
        <f t="shared" si="8"/>
        <v>0</v>
      </c>
    </row>
    <row r="296" spans="1:10" s="2" customFormat="1" ht="10.9" customHeight="1">
      <c r="A296" s="11"/>
      <c r="B296" s="12"/>
      <c r="C296" s="14"/>
      <c r="D296" s="14"/>
      <c r="E296" s="14"/>
      <c r="F296" s="15"/>
      <c r="G296" s="15"/>
      <c r="H296" s="24"/>
      <c r="I296" s="28"/>
      <c r="J296" s="28">
        <f t="shared" si="8"/>
        <v>0</v>
      </c>
    </row>
    <row r="297" spans="1:10" ht="24.95" customHeight="1">
      <c r="A297" s="45" t="s">
        <v>146</v>
      </c>
      <c r="B297" s="10"/>
      <c r="C297" s="9" t="s">
        <v>86</v>
      </c>
      <c r="D297" s="10"/>
      <c r="E297" s="10"/>
      <c r="F297" s="10"/>
      <c r="G297" s="10"/>
      <c r="H297" s="23">
        <v>0</v>
      </c>
      <c r="I297" s="28"/>
      <c r="J297" s="39">
        <f>SUM(J298:J300)</f>
        <v>0</v>
      </c>
    </row>
    <row r="298" spans="1:10">
      <c r="A298" s="11"/>
      <c r="B298" s="16"/>
      <c r="C298" s="17"/>
      <c r="D298" s="17"/>
      <c r="E298" s="17"/>
      <c r="F298" s="16"/>
      <c r="G298" s="16"/>
      <c r="H298" s="23"/>
      <c r="I298" s="28"/>
      <c r="J298" s="28">
        <f t="shared" si="8"/>
        <v>0</v>
      </c>
    </row>
    <row r="299" spans="1:10" s="2" customFormat="1">
      <c r="A299" s="11"/>
      <c r="B299" s="12"/>
      <c r="C299" s="13"/>
      <c r="D299" s="14"/>
      <c r="E299" s="14"/>
      <c r="F299" s="15"/>
      <c r="G299" s="15"/>
      <c r="H299" s="24"/>
      <c r="I299" s="28"/>
      <c r="J299" s="28">
        <f t="shared" si="8"/>
        <v>0</v>
      </c>
    </row>
    <row r="300" spans="1:10" s="2" customFormat="1">
      <c r="A300" s="11"/>
      <c r="B300" s="12"/>
      <c r="C300" s="13"/>
      <c r="D300" s="14"/>
      <c r="E300" s="14"/>
      <c r="F300" s="15"/>
      <c r="G300" s="15"/>
      <c r="H300" s="24"/>
      <c r="I300" s="28"/>
      <c r="J300" s="28">
        <f t="shared" si="8"/>
        <v>0</v>
      </c>
    </row>
    <row r="301" spans="1:10" s="2" customFormat="1" ht="15.75">
      <c r="A301" s="32" t="s">
        <v>91</v>
      </c>
      <c r="B301" s="33"/>
      <c r="C301" s="34"/>
      <c r="D301" s="35"/>
      <c r="E301" s="35"/>
      <c r="F301" s="36"/>
      <c r="G301" s="36"/>
      <c r="H301" s="37"/>
      <c r="I301" s="38"/>
      <c r="J301" s="28"/>
    </row>
    <row r="302" spans="1:10" ht="24.95" customHeight="1">
      <c r="A302" s="41" t="s">
        <v>149</v>
      </c>
      <c r="B302" s="40"/>
      <c r="C302" s="42"/>
      <c r="D302" s="42"/>
      <c r="E302" s="42"/>
      <c r="F302" s="42"/>
      <c r="G302" s="42"/>
      <c r="H302" s="43"/>
      <c r="I302" s="44"/>
      <c r="J302" s="28">
        <f>J311+J315+J319+J323+J331+J355+J359+J363+J367+J375+J379+J383</f>
        <v>3143.6100000000006</v>
      </c>
    </row>
    <row r="303" spans="1:10" ht="24.95" customHeight="1">
      <c r="A303" s="45" t="s">
        <v>13</v>
      </c>
      <c r="B303" s="10"/>
      <c r="C303" s="9" t="s">
        <v>93</v>
      </c>
      <c r="D303" s="10"/>
      <c r="E303" s="10"/>
      <c r="F303" s="10"/>
      <c r="G303" s="10"/>
      <c r="H303" s="23">
        <v>0</v>
      </c>
      <c r="I303" s="28"/>
      <c r="J303" s="39">
        <f>SUM(J304:J306)</f>
        <v>0</v>
      </c>
    </row>
    <row r="304" spans="1:10" s="2" customFormat="1">
      <c r="A304" s="11"/>
      <c r="B304" s="12"/>
      <c r="C304" s="13"/>
      <c r="D304" s="14"/>
      <c r="E304" s="14"/>
      <c r="F304" s="15"/>
      <c r="G304" s="15"/>
      <c r="H304" s="24"/>
      <c r="I304" s="28"/>
      <c r="J304" s="28">
        <f t="shared" si="8"/>
        <v>0</v>
      </c>
    </row>
    <row r="305" spans="1:10" s="2" customFormat="1">
      <c r="A305" s="11"/>
      <c r="B305" s="12"/>
      <c r="C305" s="13"/>
      <c r="D305" s="14"/>
      <c r="E305" s="14"/>
      <c r="F305" s="15"/>
      <c r="G305" s="15"/>
      <c r="H305" s="24"/>
      <c r="I305" s="28"/>
      <c r="J305" s="28"/>
    </row>
    <row r="306" spans="1:10" s="2" customFormat="1">
      <c r="A306" s="11"/>
      <c r="B306" s="12"/>
      <c r="C306" s="13"/>
      <c r="D306" s="14"/>
      <c r="E306" s="14"/>
      <c r="F306" s="15"/>
      <c r="G306" s="15"/>
      <c r="H306" s="24"/>
      <c r="I306" s="28"/>
      <c r="J306" s="28">
        <f t="shared" si="8"/>
        <v>0</v>
      </c>
    </row>
    <row r="307" spans="1:10" ht="24.95" customHeight="1">
      <c r="A307" s="45" t="s">
        <v>94</v>
      </c>
      <c r="B307" s="10"/>
      <c r="C307" s="9" t="s">
        <v>95</v>
      </c>
      <c r="D307" s="10"/>
      <c r="E307" s="10"/>
      <c r="F307" s="10"/>
      <c r="G307" s="10"/>
      <c r="H307" s="23">
        <v>0</v>
      </c>
      <c r="I307" s="28"/>
      <c r="J307" s="39">
        <f>SUM(J308:J310)</f>
        <v>0</v>
      </c>
    </row>
    <row r="308" spans="1:10" s="2" customFormat="1">
      <c r="A308" s="11"/>
      <c r="B308" s="12"/>
      <c r="C308" s="13"/>
      <c r="D308" s="14"/>
      <c r="E308" s="14"/>
      <c r="F308" s="15"/>
      <c r="G308" s="15"/>
      <c r="H308" s="24"/>
      <c r="I308" s="28"/>
      <c r="J308" s="28">
        <f t="shared" si="8"/>
        <v>0</v>
      </c>
    </row>
    <row r="309" spans="1:10" s="2" customFormat="1">
      <c r="A309" s="11"/>
      <c r="B309" s="12"/>
      <c r="C309" s="13"/>
      <c r="D309" s="14"/>
      <c r="E309" s="14"/>
      <c r="F309" s="15"/>
      <c r="G309" s="15"/>
      <c r="H309" s="24"/>
      <c r="I309" s="28"/>
      <c r="J309" s="28">
        <f t="shared" si="8"/>
        <v>0</v>
      </c>
    </row>
    <row r="310" spans="1:10" s="2" customFormat="1">
      <c r="A310" s="11"/>
      <c r="B310" s="12"/>
      <c r="C310" s="13"/>
      <c r="D310" s="14"/>
      <c r="E310" s="14"/>
      <c r="F310" s="15"/>
      <c r="G310" s="15"/>
      <c r="H310" s="24"/>
      <c r="I310" s="28"/>
      <c r="J310" s="28">
        <f t="shared" si="8"/>
        <v>0</v>
      </c>
    </row>
    <row r="311" spans="1:10" ht="24.95" customHeight="1">
      <c r="A311" s="45" t="s">
        <v>96</v>
      </c>
      <c r="B311" s="10"/>
      <c r="C311" s="9" t="s">
        <v>97</v>
      </c>
      <c r="D311" s="10"/>
      <c r="E311" s="10"/>
      <c r="F311" s="10"/>
      <c r="G311" s="10"/>
      <c r="H311" s="23">
        <v>0</v>
      </c>
      <c r="I311" s="28"/>
      <c r="J311" s="39">
        <f>SUM(J312:J314)</f>
        <v>390</v>
      </c>
    </row>
    <row r="312" spans="1:10" ht="22.5">
      <c r="A312" s="11"/>
      <c r="B312" s="16"/>
      <c r="C312" s="170" t="s">
        <v>1200</v>
      </c>
      <c r="D312" s="168" t="s">
        <v>16</v>
      </c>
      <c r="E312" s="14" t="s">
        <v>17</v>
      </c>
      <c r="F312" s="16">
        <v>4</v>
      </c>
      <c r="G312" s="15" t="s">
        <v>19</v>
      </c>
      <c r="H312" s="23">
        <v>39</v>
      </c>
      <c r="I312" s="28">
        <v>10</v>
      </c>
      <c r="J312" s="28">
        <f t="shared" si="8"/>
        <v>390</v>
      </c>
    </row>
    <row r="313" spans="1:10" s="2" customFormat="1">
      <c r="A313" s="11"/>
      <c r="B313" s="12"/>
      <c r="C313" s="170"/>
      <c r="D313" s="14"/>
      <c r="E313" s="14"/>
      <c r="F313" s="15"/>
      <c r="G313" s="15"/>
      <c r="H313" s="24"/>
      <c r="I313" s="28"/>
      <c r="J313" s="28">
        <f t="shared" si="8"/>
        <v>0</v>
      </c>
    </row>
    <row r="314" spans="1:10" s="2" customFormat="1">
      <c r="A314" s="11"/>
      <c r="B314" s="12"/>
      <c r="C314" s="13"/>
      <c r="D314" s="14"/>
      <c r="E314" s="14"/>
      <c r="F314" s="15"/>
      <c r="G314" s="15"/>
      <c r="H314" s="24"/>
      <c r="I314" s="28"/>
      <c r="J314" s="28">
        <f t="shared" si="8"/>
        <v>0</v>
      </c>
    </row>
    <row r="315" spans="1:10" ht="24.95" customHeight="1">
      <c r="A315" s="45" t="s">
        <v>104</v>
      </c>
      <c r="B315" s="10"/>
      <c r="C315" s="9" t="s">
        <v>28</v>
      </c>
      <c r="D315" s="10"/>
      <c r="E315" s="10"/>
      <c r="F315" s="10"/>
      <c r="G315" s="10"/>
      <c r="H315" s="23">
        <v>0</v>
      </c>
      <c r="I315" s="28"/>
      <c r="J315" s="39">
        <f>SUM(J316:J318)</f>
        <v>14.29</v>
      </c>
    </row>
    <row r="316" spans="1:10" ht="22.5">
      <c r="A316" s="11"/>
      <c r="B316" s="16"/>
      <c r="C316" s="82" t="s">
        <v>1201</v>
      </c>
      <c r="D316" s="88" t="s">
        <v>1202</v>
      </c>
      <c r="E316" s="14" t="s">
        <v>17</v>
      </c>
      <c r="F316" s="16">
        <v>4</v>
      </c>
      <c r="G316" s="15" t="s">
        <v>19</v>
      </c>
      <c r="H316" s="23">
        <v>1</v>
      </c>
      <c r="I316" s="28">
        <v>14.29</v>
      </c>
      <c r="J316" s="28">
        <f t="shared" si="8"/>
        <v>14.29</v>
      </c>
    </row>
    <row r="317" spans="1:10">
      <c r="A317" s="11"/>
      <c r="B317" s="16"/>
      <c r="C317" s="17"/>
      <c r="D317" s="17"/>
      <c r="E317" s="17"/>
      <c r="F317" s="16"/>
      <c r="G317" s="16"/>
      <c r="H317" s="23"/>
      <c r="I317" s="28"/>
      <c r="J317" s="28">
        <f t="shared" si="8"/>
        <v>0</v>
      </c>
    </row>
    <row r="318" spans="1:10">
      <c r="A318" s="11"/>
      <c r="B318" s="16"/>
      <c r="C318" s="17"/>
      <c r="D318" s="17"/>
      <c r="E318" s="17"/>
      <c r="F318" s="16"/>
      <c r="G318" s="16"/>
      <c r="H318" s="23"/>
      <c r="I318" s="28"/>
      <c r="J318" s="28">
        <f t="shared" si="8"/>
        <v>0</v>
      </c>
    </row>
    <row r="319" spans="1:10" ht="24.95" customHeight="1">
      <c r="A319" s="45" t="s">
        <v>39</v>
      </c>
      <c r="B319" s="10"/>
      <c r="C319" s="9" t="s">
        <v>153</v>
      </c>
      <c r="D319" s="10"/>
      <c r="E319" s="10"/>
      <c r="F319" s="10"/>
      <c r="G319" s="10"/>
      <c r="H319" s="23">
        <v>0</v>
      </c>
      <c r="I319" s="28"/>
      <c r="J319" s="39">
        <f>SUM(J320:J322)</f>
        <v>482.82000000000005</v>
      </c>
    </row>
    <row r="320" spans="1:10" s="2" customFormat="1" ht="22.5">
      <c r="A320" s="11"/>
      <c r="B320" s="12"/>
      <c r="C320" s="170" t="s">
        <v>1203</v>
      </c>
      <c r="D320" s="171" t="s">
        <v>1064</v>
      </c>
      <c r="E320" s="14" t="s">
        <v>17</v>
      </c>
      <c r="F320" s="15" t="s">
        <v>104</v>
      </c>
      <c r="G320" s="96" t="s">
        <v>33</v>
      </c>
      <c r="H320" s="24">
        <v>39</v>
      </c>
      <c r="I320" s="28">
        <v>12.38</v>
      </c>
      <c r="J320" s="28">
        <f>H320*I320</f>
        <v>482.82000000000005</v>
      </c>
    </row>
    <row r="321" spans="1:10" s="2" customFormat="1">
      <c r="A321" s="11"/>
      <c r="B321" s="12"/>
      <c r="J321" s="28"/>
    </row>
    <row r="322" spans="1:10" s="2" customFormat="1">
      <c r="A322" s="11"/>
      <c r="B322" s="12"/>
      <c r="C322" s="13"/>
      <c r="D322" s="14"/>
      <c r="E322" s="14"/>
      <c r="F322" s="15"/>
      <c r="G322" s="15"/>
      <c r="H322" s="24"/>
      <c r="I322" s="28"/>
      <c r="J322" s="28">
        <f t="shared" si="8"/>
        <v>0</v>
      </c>
    </row>
    <row r="323" spans="1:10" ht="24.95" customHeight="1">
      <c r="A323" s="45" t="s">
        <v>41</v>
      </c>
      <c r="B323" s="10"/>
      <c r="C323" s="9" t="s">
        <v>1204</v>
      </c>
      <c r="D323" s="10"/>
      <c r="E323" s="10"/>
      <c r="F323" s="10"/>
      <c r="G323" s="10"/>
      <c r="H323" s="23">
        <v>0</v>
      </c>
      <c r="I323" s="28"/>
      <c r="J323" s="39">
        <f>SUM(J324:J326)</f>
        <v>14.29</v>
      </c>
    </row>
    <row r="324" spans="1:10" ht="33.75">
      <c r="A324" s="11"/>
      <c r="B324" s="16"/>
      <c r="C324" s="173" t="s">
        <v>1205</v>
      </c>
      <c r="D324" s="171" t="s">
        <v>1206</v>
      </c>
      <c r="E324" s="14" t="s">
        <v>17</v>
      </c>
      <c r="F324" s="16">
        <v>4</v>
      </c>
      <c r="G324" s="172" t="s">
        <v>33</v>
      </c>
      <c r="H324" s="23">
        <v>1</v>
      </c>
      <c r="I324" s="28">
        <v>14.29</v>
      </c>
      <c r="J324" s="28">
        <f t="shared" si="8"/>
        <v>14.29</v>
      </c>
    </row>
    <row r="325" spans="1:10">
      <c r="A325" s="11"/>
      <c r="B325" s="16"/>
      <c r="C325" s="17"/>
      <c r="D325" s="17"/>
      <c r="E325" s="17"/>
      <c r="F325" s="16"/>
      <c r="G325" s="16"/>
      <c r="H325" s="23"/>
      <c r="I325" s="28"/>
      <c r="J325" s="28">
        <f t="shared" si="8"/>
        <v>0</v>
      </c>
    </row>
    <row r="326" spans="1:10">
      <c r="A326" s="11"/>
      <c r="B326" s="16"/>
      <c r="C326" s="17"/>
      <c r="D326" s="17"/>
      <c r="E326" s="17"/>
      <c r="F326" s="16"/>
      <c r="G326" s="16"/>
      <c r="H326" s="23"/>
      <c r="I326" s="28"/>
      <c r="J326" s="28">
        <f t="shared" si="8"/>
        <v>0</v>
      </c>
    </row>
    <row r="327" spans="1:10" ht="24.95" customHeight="1">
      <c r="A327" s="45" t="s">
        <v>43</v>
      </c>
      <c r="B327" s="10"/>
      <c r="C327" s="9" t="s">
        <v>159</v>
      </c>
      <c r="D327" s="10"/>
      <c r="E327" s="10"/>
      <c r="F327" s="10"/>
      <c r="G327" s="10"/>
      <c r="H327" s="23">
        <v>0</v>
      </c>
      <c r="I327" s="28"/>
      <c r="J327" s="39">
        <f>SUM(J328:J330)</f>
        <v>0</v>
      </c>
    </row>
    <row r="328" spans="1:10">
      <c r="A328" s="11"/>
      <c r="B328" s="16"/>
      <c r="C328" s="17"/>
      <c r="D328" s="17"/>
      <c r="E328" s="17"/>
      <c r="F328" s="16"/>
      <c r="G328" s="16"/>
      <c r="H328" s="23"/>
      <c r="I328" s="28"/>
      <c r="J328" s="28">
        <f t="shared" si="8"/>
        <v>0</v>
      </c>
    </row>
    <row r="329" spans="1:10" s="2" customFormat="1">
      <c r="A329" s="11"/>
      <c r="B329" s="12"/>
      <c r="C329" s="13"/>
      <c r="D329" s="14"/>
      <c r="E329" s="14"/>
      <c r="F329" s="15"/>
      <c r="G329" s="15"/>
      <c r="H329" s="24"/>
      <c r="I329" s="28"/>
      <c r="J329" s="28">
        <f t="shared" si="8"/>
        <v>0</v>
      </c>
    </row>
    <row r="330" spans="1:10" s="2" customFormat="1">
      <c r="A330" s="11"/>
      <c r="B330" s="12"/>
      <c r="C330" s="13"/>
      <c r="D330" s="14"/>
      <c r="E330" s="14"/>
      <c r="F330" s="15"/>
      <c r="G330" s="15"/>
      <c r="H330" s="24"/>
      <c r="I330" s="28"/>
      <c r="J330" s="28">
        <f t="shared" si="8"/>
        <v>0</v>
      </c>
    </row>
    <row r="331" spans="1:10" ht="24.95" customHeight="1">
      <c r="A331" s="45" t="s">
        <v>49</v>
      </c>
      <c r="B331" s="10"/>
      <c r="C331" s="9" t="s">
        <v>161</v>
      </c>
      <c r="D331" s="10"/>
      <c r="E331" s="10"/>
      <c r="F331" s="10"/>
      <c r="G331" s="10"/>
      <c r="H331" s="23">
        <v>0</v>
      </c>
      <c r="I331" s="28"/>
      <c r="J331" s="39">
        <f>SUM(J332:J334)</f>
        <v>222.84</v>
      </c>
    </row>
    <row r="332" spans="1:10" ht="22.5">
      <c r="A332" s="11"/>
      <c r="B332" s="16"/>
      <c r="C332" s="170" t="s">
        <v>1207</v>
      </c>
      <c r="D332" s="171" t="s">
        <v>435</v>
      </c>
      <c r="E332" s="14" t="s">
        <v>17</v>
      </c>
      <c r="F332" s="16">
        <v>4</v>
      </c>
      <c r="G332" s="15" t="s">
        <v>19</v>
      </c>
      <c r="H332" s="23">
        <v>18</v>
      </c>
      <c r="I332" s="28">
        <v>12.38</v>
      </c>
      <c r="J332" s="28">
        <f>H332*I332</f>
        <v>222.84</v>
      </c>
    </row>
    <row r="333" spans="1:10">
      <c r="A333" s="11"/>
      <c r="B333" s="16"/>
      <c r="J333" s="28"/>
    </row>
    <row r="334" spans="1:10" s="2" customFormat="1">
      <c r="A334" s="11"/>
      <c r="B334" s="12"/>
      <c r="C334" s="13"/>
      <c r="D334" s="14"/>
      <c r="E334" s="14"/>
      <c r="F334" s="15"/>
      <c r="G334" s="15"/>
      <c r="H334" s="24"/>
      <c r="I334" s="28"/>
      <c r="J334" s="28">
        <f t="shared" si="8"/>
        <v>0</v>
      </c>
    </row>
    <row r="335" spans="1:10" ht="24.95" customHeight="1">
      <c r="A335" s="45" t="s">
        <v>51</v>
      </c>
      <c r="B335" s="10"/>
      <c r="C335" s="9" t="s">
        <v>112</v>
      </c>
      <c r="D335" s="10"/>
      <c r="E335" s="10"/>
      <c r="F335" s="10"/>
      <c r="G335" s="10"/>
      <c r="H335" s="23">
        <v>0</v>
      </c>
      <c r="I335" s="28"/>
      <c r="J335" s="39">
        <f>SUM(J336:J338)</f>
        <v>0</v>
      </c>
    </row>
    <row r="336" spans="1:10">
      <c r="A336" s="11"/>
      <c r="B336" s="16"/>
      <c r="C336" s="17"/>
      <c r="D336" s="17"/>
      <c r="E336" s="17"/>
      <c r="F336" s="16"/>
      <c r="G336" s="16"/>
      <c r="H336" s="23"/>
      <c r="I336" s="28"/>
      <c r="J336" s="28">
        <f t="shared" si="8"/>
        <v>0</v>
      </c>
    </row>
    <row r="337" spans="1:10">
      <c r="A337" s="11"/>
      <c r="B337" s="16"/>
      <c r="C337" s="17"/>
      <c r="D337" s="17"/>
      <c r="E337" s="17"/>
      <c r="F337" s="16"/>
      <c r="G337" s="16"/>
      <c r="H337" s="23"/>
      <c r="I337" s="28"/>
      <c r="J337" s="28">
        <f t="shared" si="8"/>
        <v>0</v>
      </c>
    </row>
    <row r="338" spans="1:10">
      <c r="A338" s="11"/>
      <c r="B338" s="16"/>
      <c r="C338" s="17"/>
      <c r="D338" s="17"/>
      <c r="E338" s="17"/>
      <c r="F338" s="16"/>
      <c r="G338" s="16"/>
      <c r="H338" s="23"/>
      <c r="I338" s="28"/>
      <c r="J338" s="28">
        <f t="shared" si="8"/>
        <v>0</v>
      </c>
    </row>
    <row r="339" spans="1:10" ht="24.95" customHeight="1">
      <c r="A339" s="45" t="s">
        <v>55</v>
      </c>
      <c r="B339" s="10"/>
      <c r="C339" s="9" t="s">
        <v>136</v>
      </c>
      <c r="D339" s="10"/>
      <c r="E339" s="10"/>
      <c r="F339" s="10"/>
      <c r="G339" s="10"/>
      <c r="H339" s="23">
        <v>0</v>
      </c>
      <c r="I339" s="28"/>
      <c r="J339" s="39">
        <f>SUM(J340:J342)</f>
        <v>0</v>
      </c>
    </row>
    <row r="340" spans="1:10">
      <c r="A340" s="11"/>
      <c r="B340" s="16"/>
      <c r="C340" s="17"/>
      <c r="D340" s="17"/>
      <c r="E340" s="17"/>
      <c r="F340" s="16"/>
      <c r="G340" s="16"/>
      <c r="H340" s="23"/>
      <c r="I340" s="28"/>
      <c r="J340" s="28">
        <f t="shared" si="8"/>
        <v>0</v>
      </c>
    </row>
    <row r="341" spans="1:10">
      <c r="A341" s="11"/>
      <c r="B341" s="16"/>
      <c r="C341" s="17"/>
      <c r="D341" s="17"/>
      <c r="E341" s="17"/>
      <c r="F341" s="16"/>
      <c r="G341" s="16"/>
      <c r="H341" s="23"/>
      <c r="I341" s="28"/>
      <c r="J341" s="28"/>
    </row>
    <row r="342" spans="1:10">
      <c r="A342" s="11"/>
      <c r="B342" s="16"/>
      <c r="C342" s="17"/>
      <c r="D342" s="17"/>
      <c r="E342" s="17"/>
      <c r="F342" s="16"/>
      <c r="G342" s="16"/>
      <c r="H342" s="23"/>
      <c r="I342" s="28"/>
      <c r="J342" s="28">
        <f t="shared" si="8"/>
        <v>0</v>
      </c>
    </row>
    <row r="343" spans="1:10" ht="24.95" customHeight="1">
      <c r="A343" s="45" t="s">
        <v>57</v>
      </c>
      <c r="B343" s="10"/>
      <c r="C343" s="9" t="s">
        <v>162</v>
      </c>
      <c r="D343" s="10"/>
      <c r="E343" s="10"/>
      <c r="F343" s="10"/>
      <c r="G343" s="10"/>
      <c r="H343" s="23">
        <v>0</v>
      </c>
      <c r="I343" s="28"/>
      <c r="J343" s="39">
        <f>SUM(J344:J346)</f>
        <v>0</v>
      </c>
    </row>
    <row r="344" spans="1:10">
      <c r="A344" s="11"/>
      <c r="B344" s="16"/>
      <c r="C344" s="17"/>
      <c r="D344" s="17"/>
      <c r="E344" s="17"/>
      <c r="F344" s="16"/>
      <c r="G344" s="16"/>
      <c r="H344" s="23"/>
      <c r="I344" s="28"/>
      <c r="J344" s="28">
        <f t="shared" si="8"/>
        <v>0</v>
      </c>
    </row>
    <row r="345" spans="1:10">
      <c r="A345" s="11"/>
      <c r="B345" s="16"/>
      <c r="C345" s="17"/>
      <c r="D345" s="17"/>
      <c r="E345" s="17"/>
      <c r="F345" s="16"/>
      <c r="G345" s="16"/>
      <c r="H345" s="23"/>
      <c r="I345" s="28"/>
      <c r="J345" s="28"/>
    </row>
    <row r="346" spans="1:10">
      <c r="A346" s="11"/>
      <c r="B346" s="16"/>
      <c r="C346" s="17"/>
      <c r="D346" s="17"/>
      <c r="E346" s="17"/>
      <c r="F346" s="16"/>
      <c r="G346" s="16"/>
      <c r="H346" s="23"/>
      <c r="I346" s="28"/>
      <c r="J346" s="28">
        <f t="shared" si="8"/>
        <v>0</v>
      </c>
    </row>
    <row r="347" spans="1:10" ht="24.95" customHeight="1">
      <c r="A347" s="45" t="s">
        <v>59</v>
      </c>
      <c r="B347" s="10"/>
      <c r="C347" s="9" t="s">
        <v>163</v>
      </c>
      <c r="D347" s="10"/>
      <c r="E347" s="10"/>
      <c r="F347" s="10"/>
      <c r="G347" s="10"/>
      <c r="H347" s="23">
        <v>0</v>
      </c>
      <c r="I347" s="28"/>
      <c r="J347" s="39">
        <f>SUM(J348:J350)</f>
        <v>0</v>
      </c>
    </row>
    <row r="348" spans="1:10">
      <c r="A348" s="11"/>
      <c r="B348" s="16"/>
      <c r="C348" s="17"/>
      <c r="D348" s="17"/>
      <c r="E348" s="17"/>
      <c r="F348" s="16"/>
      <c r="G348" s="16"/>
      <c r="H348" s="23"/>
      <c r="I348" s="28"/>
      <c r="J348" s="28">
        <f t="shared" si="8"/>
        <v>0</v>
      </c>
    </row>
    <row r="349" spans="1:10">
      <c r="A349" s="11"/>
      <c r="B349" s="16"/>
      <c r="C349" s="17"/>
      <c r="D349" s="17"/>
      <c r="E349" s="17"/>
      <c r="F349" s="16"/>
      <c r="G349" s="16"/>
      <c r="H349" s="23"/>
      <c r="I349" s="28"/>
      <c r="J349" s="28">
        <f t="shared" si="8"/>
        <v>0</v>
      </c>
    </row>
    <row r="350" spans="1:10">
      <c r="A350" s="11"/>
      <c r="B350" s="16"/>
      <c r="C350" s="17"/>
      <c r="D350" s="17"/>
      <c r="E350" s="17"/>
      <c r="F350" s="16"/>
      <c r="G350" s="16"/>
      <c r="H350" s="23"/>
      <c r="I350" s="28"/>
      <c r="J350" s="28">
        <f t="shared" si="8"/>
        <v>0</v>
      </c>
    </row>
    <row r="351" spans="1:10" ht="24.95" customHeight="1">
      <c r="A351" s="45" t="s">
        <v>64</v>
      </c>
      <c r="B351" s="10"/>
      <c r="C351" s="9" t="s">
        <v>164</v>
      </c>
      <c r="D351" s="10"/>
      <c r="E351" s="10"/>
      <c r="F351" s="10"/>
      <c r="G351" s="10"/>
      <c r="H351" s="23">
        <v>0</v>
      </c>
      <c r="I351" s="28"/>
      <c r="J351" s="39">
        <f>SUM(J352:J354)</f>
        <v>0</v>
      </c>
    </row>
    <row r="352" spans="1:10">
      <c r="A352" s="11"/>
      <c r="B352" s="16"/>
      <c r="C352" s="17"/>
      <c r="D352" s="17"/>
      <c r="E352" s="17"/>
      <c r="F352" s="16"/>
      <c r="G352" s="16"/>
      <c r="H352" s="23"/>
      <c r="I352" s="28"/>
      <c r="J352" s="28">
        <f t="shared" si="8"/>
        <v>0</v>
      </c>
    </row>
    <row r="353" spans="1:10">
      <c r="A353" s="11"/>
      <c r="B353" s="16"/>
      <c r="C353" s="17"/>
      <c r="D353" s="17"/>
      <c r="E353" s="17"/>
      <c r="F353" s="16"/>
      <c r="G353" s="16"/>
      <c r="H353" s="23"/>
      <c r="I353" s="28"/>
      <c r="J353" s="28"/>
    </row>
    <row r="354" spans="1:10">
      <c r="A354" s="11"/>
      <c r="B354" s="16"/>
      <c r="C354" s="17"/>
      <c r="D354" s="17"/>
      <c r="E354" s="17"/>
      <c r="F354" s="16"/>
      <c r="G354" s="16"/>
      <c r="H354" s="23"/>
      <c r="I354" s="28"/>
      <c r="J354" s="28">
        <f t="shared" si="8"/>
        <v>0</v>
      </c>
    </row>
    <row r="355" spans="1:10" ht="24.95" customHeight="1">
      <c r="A355" s="45" t="s">
        <v>69</v>
      </c>
      <c r="B355" s="10"/>
      <c r="C355" s="9" t="s">
        <v>44</v>
      </c>
      <c r="D355" s="10"/>
      <c r="E355" s="10"/>
      <c r="F355" s="10"/>
      <c r="G355" s="10"/>
      <c r="H355" s="23">
        <v>0</v>
      </c>
      <c r="I355" s="28"/>
      <c r="J355" s="39">
        <f>SUM(J356:J358)</f>
        <v>390</v>
      </c>
    </row>
    <row r="356" spans="1:10" s="2" customFormat="1" ht="12.75">
      <c r="A356" s="11"/>
      <c r="B356" s="12"/>
      <c r="C356" s="85"/>
      <c r="D356" s="14"/>
      <c r="E356" s="14"/>
      <c r="F356" s="15"/>
      <c r="G356" s="15"/>
      <c r="H356" s="24"/>
      <c r="I356" s="28"/>
      <c r="J356" s="28">
        <f t="shared" si="8"/>
        <v>0</v>
      </c>
    </row>
    <row r="357" spans="1:10" s="2" customFormat="1" ht="22.5">
      <c r="A357" s="11"/>
      <c r="B357" s="12"/>
      <c r="C357" s="173" t="s">
        <v>1208</v>
      </c>
      <c r="D357" s="173" t="s">
        <v>1209</v>
      </c>
      <c r="E357" s="14" t="s">
        <v>17</v>
      </c>
      <c r="F357" s="15" t="s">
        <v>104</v>
      </c>
      <c r="G357" s="15" t="s">
        <v>19</v>
      </c>
      <c r="H357" s="24">
        <v>39</v>
      </c>
      <c r="I357" s="28">
        <v>10</v>
      </c>
      <c r="J357" s="28">
        <f t="shared" si="8"/>
        <v>390</v>
      </c>
    </row>
    <row r="358" spans="1:10" s="2" customFormat="1">
      <c r="A358" s="11"/>
      <c r="B358" s="12"/>
      <c r="C358" s="13"/>
      <c r="D358" s="14"/>
      <c r="E358" s="14"/>
      <c r="F358" s="15"/>
      <c r="G358" s="15"/>
      <c r="H358" s="24"/>
      <c r="I358" s="28"/>
      <c r="J358" s="28">
        <f t="shared" ref="J358:J386" si="9">H358*I358</f>
        <v>0</v>
      </c>
    </row>
    <row r="359" spans="1:10" ht="24.95" customHeight="1">
      <c r="A359" s="45" t="s">
        <v>71</v>
      </c>
      <c r="B359" s="10"/>
      <c r="C359" s="9" t="s">
        <v>50</v>
      </c>
      <c r="D359" s="10"/>
      <c r="E359" s="10"/>
      <c r="F359" s="10"/>
      <c r="G359" s="10"/>
      <c r="H359" s="23">
        <v>0</v>
      </c>
      <c r="I359" s="28"/>
      <c r="J359" s="39">
        <f>SUM(J360:J362)</f>
        <v>14.29</v>
      </c>
    </row>
    <row r="360" spans="1:10" ht="45" customHeight="1">
      <c r="A360" s="11"/>
      <c r="B360" s="16"/>
      <c r="C360" s="173" t="s">
        <v>1210</v>
      </c>
      <c r="D360" s="173" t="s">
        <v>1211</v>
      </c>
      <c r="E360" s="14" t="s">
        <v>17</v>
      </c>
      <c r="F360" s="16">
        <v>4</v>
      </c>
      <c r="G360" s="15" t="s">
        <v>19</v>
      </c>
      <c r="H360" s="23">
        <v>1</v>
      </c>
      <c r="I360" s="28">
        <v>14.29</v>
      </c>
      <c r="J360" s="28">
        <f t="shared" si="9"/>
        <v>14.29</v>
      </c>
    </row>
    <row r="361" spans="1:10">
      <c r="A361" s="11"/>
      <c r="B361" s="16"/>
      <c r="D361" s="17"/>
      <c r="E361" s="17"/>
      <c r="F361" s="16"/>
      <c r="G361" s="16"/>
      <c r="H361" s="23"/>
      <c r="I361" s="28"/>
      <c r="J361" s="28">
        <f t="shared" si="9"/>
        <v>0</v>
      </c>
    </row>
    <row r="362" spans="1:10">
      <c r="A362" s="11"/>
      <c r="B362" s="16"/>
      <c r="C362" s="17"/>
      <c r="D362" s="17"/>
      <c r="E362" s="17"/>
      <c r="F362" s="16"/>
      <c r="G362" s="16"/>
      <c r="H362" s="23"/>
      <c r="I362" s="28"/>
      <c r="J362" s="28">
        <f t="shared" si="9"/>
        <v>0</v>
      </c>
    </row>
    <row r="363" spans="1:10" ht="24.95" customHeight="1">
      <c r="A363" s="45" t="s">
        <v>73</v>
      </c>
      <c r="B363" s="10"/>
      <c r="C363" s="9" t="s">
        <v>52</v>
      </c>
      <c r="D363" s="10"/>
      <c r="E363" s="10"/>
      <c r="F363" s="10"/>
      <c r="G363" s="10"/>
      <c r="H363" s="23">
        <v>0</v>
      </c>
      <c r="I363" s="28"/>
      <c r="J363" s="39">
        <f>SUM(J364:J366)</f>
        <v>408.72</v>
      </c>
    </row>
    <row r="364" spans="1:10" s="2" customFormat="1" ht="22.5">
      <c r="A364" s="11"/>
      <c r="B364" s="12"/>
      <c r="C364" s="171" t="s">
        <v>1212</v>
      </c>
      <c r="D364" s="170" t="s">
        <v>1213</v>
      </c>
      <c r="E364" s="14" t="s">
        <v>17</v>
      </c>
      <c r="F364" s="15" t="s">
        <v>104</v>
      </c>
      <c r="G364" s="15" t="s">
        <v>19</v>
      </c>
      <c r="H364" s="24">
        <v>39</v>
      </c>
      <c r="I364" s="28">
        <v>10.48</v>
      </c>
      <c r="J364" s="28">
        <f t="shared" si="9"/>
        <v>408.72</v>
      </c>
    </row>
    <row r="365" spans="1:10" s="2" customFormat="1">
      <c r="A365" s="11"/>
      <c r="B365" s="12"/>
      <c r="D365" s="14"/>
      <c r="E365" s="14"/>
      <c r="F365" s="15"/>
      <c r="G365" s="15"/>
      <c r="H365" s="24"/>
      <c r="I365" s="28"/>
      <c r="J365" s="28">
        <f t="shared" si="9"/>
        <v>0</v>
      </c>
    </row>
    <row r="366" spans="1:10" s="2" customFormat="1">
      <c r="A366" s="11"/>
      <c r="B366" s="12"/>
      <c r="C366" s="13"/>
      <c r="D366" s="14"/>
      <c r="E366" s="14"/>
      <c r="F366" s="15"/>
      <c r="G366" s="15"/>
      <c r="H366" s="24"/>
      <c r="I366" s="28"/>
      <c r="J366" s="28">
        <f t="shared" si="9"/>
        <v>0</v>
      </c>
    </row>
    <row r="367" spans="1:10" ht="24.95" customHeight="1">
      <c r="A367" s="45" t="s">
        <v>75</v>
      </c>
      <c r="B367" s="10"/>
      <c r="C367" s="9" t="s">
        <v>56</v>
      </c>
      <c r="D367" s="10"/>
      <c r="E367" s="10"/>
      <c r="F367" s="10"/>
      <c r="G367" s="10"/>
      <c r="H367" s="23">
        <v>0</v>
      </c>
      <c r="I367" s="28"/>
      <c r="J367" s="39">
        <f>SUM(J368:J370)</f>
        <v>14.29</v>
      </c>
    </row>
    <row r="368" spans="1:10" ht="31.5" customHeight="1">
      <c r="A368" s="9"/>
      <c r="B368" s="10"/>
      <c r="C368" s="171" t="s">
        <v>1214</v>
      </c>
      <c r="D368" s="171" t="s">
        <v>1213</v>
      </c>
      <c r="E368" s="14" t="s">
        <v>17</v>
      </c>
      <c r="F368" s="15" t="s">
        <v>104</v>
      </c>
      <c r="G368" s="15" t="s">
        <v>19</v>
      </c>
      <c r="H368" s="23">
        <v>1</v>
      </c>
      <c r="I368" s="28">
        <v>14.29</v>
      </c>
      <c r="J368" s="39">
        <f>I368*H368</f>
        <v>14.29</v>
      </c>
    </row>
    <row r="369" spans="1:10" ht="10.9" customHeight="1">
      <c r="A369" s="9"/>
      <c r="B369" s="10"/>
      <c r="C369" s="9"/>
      <c r="D369" s="10"/>
      <c r="E369" s="10"/>
      <c r="F369" s="10"/>
      <c r="G369" s="10"/>
      <c r="H369" s="23"/>
      <c r="I369" s="28"/>
      <c r="J369" s="39"/>
    </row>
    <row r="370" spans="1:10">
      <c r="A370" s="11"/>
      <c r="B370" s="16"/>
      <c r="C370" s="17"/>
      <c r="D370" s="17"/>
      <c r="E370" s="17"/>
      <c r="F370" s="16"/>
      <c r="G370" s="16"/>
      <c r="H370" s="23"/>
      <c r="I370" s="28"/>
      <c r="J370" s="28">
        <f t="shared" si="9"/>
        <v>0</v>
      </c>
    </row>
    <row r="371" spans="1:10" ht="24.95" customHeight="1">
      <c r="A371" s="45" t="s">
        <v>77</v>
      </c>
      <c r="B371" s="10"/>
      <c r="C371" s="9" t="s">
        <v>58</v>
      </c>
      <c r="D371" s="10"/>
      <c r="E371" s="10"/>
      <c r="F371" s="10"/>
      <c r="G371" s="10"/>
      <c r="H371" s="23">
        <v>0</v>
      </c>
      <c r="I371" s="28"/>
      <c r="J371" s="39">
        <f>SUM(J374)</f>
        <v>0</v>
      </c>
    </row>
    <row r="372" spans="1:10" ht="10.9" customHeight="1">
      <c r="A372" s="45"/>
      <c r="B372" s="10"/>
      <c r="C372" s="9"/>
      <c r="D372" s="10"/>
      <c r="E372" s="10"/>
      <c r="F372" s="10"/>
      <c r="G372" s="10"/>
      <c r="H372" s="23"/>
      <c r="I372" s="28"/>
      <c r="J372" s="39"/>
    </row>
    <row r="373" spans="1:10" ht="10.15" customHeight="1">
      <c r="A373" s="45"/>
      <c r="B373" s="10"/>
      <c r="C373" s="9"/>
      <c r="D373" s="10"/>
      <c r="E373" s="10"/>
      <c r="F373" s="10"/>
      <c r="G373" s="10"/>
      <c r="H373" s="23"/>
      <c r="I373" s="28"/>
      <c r="J373" s="39"/>
    </row>
    <row r="374" spans="1:10" s="2" customFormat="1">
      <c r="A374" s="11"/>
      <c r="B374" s="12"/>
      <c r="C374" s="13"/>
      <c r="D374" s="14"/>
      <c r="E374" s="14"/>
      <c r="F374" s="15"/>
      <c r="G374" s="15"/>
      <c r="H374" s="24"/>
      <c r="I374" s="28"/>
      <c r="J374" s="28">
        <f t="shared" si="9"/>
        <v>0</v>
      </c>
    </row>
    <row r="375" spans="1:10" ht="24.95" customHeight="1">
      <c r="A375" s="45" t="s">
        <v>79</v>
      </c>
      <c r="B375" s="10"/>
      <c r="C375" s="9" t="s">
        <v>60</v>
      </c>
      <c r="D375" s="10"/>
      <c r="E375" s="10"/>
      <c r="F375" s="10"/>
      <c r="G375" s="10"/>
      <c r="H375" s="23">
        <v>0</v>
      </c>
      <c r="I375" s="28"/>
      <c r="J375" s="39">
        <f>SUM(J376:J378)</f>
        <v>482.82000000000005</v>
      </c>
    </row>
    <row r="376" spans="1:10" ht="19.5" customHeight="1">
      <c r="A376" s="9"/>
      <c r="B376" s="10"/>
      <c r="C376" s="82" t="s">
        <v>718</v>
      </c>
      <c r="D376" s="10"/>
      <c r="E376" s="98" t="s">
        <v>63</v>
      </c>
      <c r="F376" s="16">
        <v>4</v>
      </c>
      <c r="G376" s="15" t="s">
        <v>19</v>
      </c>
      <c r="H376" s="23">
        <v>39</v>
      </c>
      <c r="I376" s="28">
        <v>12.38</v>
      </c>
      <c r="J376" s="39">
        <f>I376*H376</f>
        <v>482.82000000000005</v>
      </c>
    </row>
    <row r="377" spans="1:10" ht="10.9" customHeight="1">
      <c r="A377" s="9"/>
      <c r="B377" s="10"/>
      <c r="C377" s="9"/>
      <c r="D377" s="10"/>
      <c r="E377" s="10"/>
      <c r="F377" s="10"/>
      <c r="G377" s="10"/>
      <c r="H377" s="23"/>
      <c r="I377" s="28"/>
      <c r="J377" s="39"/>
    </row>
    <row r="378" spans="1:10" s="2" customFormat="1">
      <c r="A378" s="11"/>
      <c r="B378" s="12"/>
      <c r="C378" s="13"/>
      <c r="D378" s="14"/>
      <c r="E378" s="14"/>
      <c r="F378" s="15"/>
      <c r="G378" s="15"/>
      <c r="H378" s="24"/>
      <c r="I378" s="28"/>
      <c r="J378" s="28">
        <f t="shared" si="9"/>
        <v>0</v>
      </c>
    </row>
    <row r="379" spans="1:10" ht="24.95" customHeight="1">
      <c r="A379" s="45" t="s">
        <v>81</v>
      </c>
      <c r="B379" s="10"/>
      <c r="C379" s="9" t="s">
        <v>65</v>
      </c>
      <c r="D379" s="10"/>
      <c r="E379" s="10"/>
      <c r="F379" s="10"/>
      <c r="G379" s="10"/>
      <c r="H379" s="23">
        <v>0</v>
      </c>
      <c r="I379" s="28"/>
      <c r="J379" s="39">
        <f>SUM(J380:J382)</f>
        <v>282.20000000000005</v>
      </c>
    </row>
    <row r="380" spans="1:10" s="2" customFormat="1" ht="29.25" customHeight="1">
      <c r="A380" s="11"/>
      <c r="B380" s="12"/>
      <c r="C380" s="171" t="s">
        <v>1215</v>
      </c>
      <c r="D380" s="174" t="s">
        <v>144</v>
      </c>
      <c r="E380" s="14" t="s">
        <v>17</v>
      </c>
      <c r="F380" s="15" t="s">
        <v>104</v>
      </c>
      <c r="G380" s="171" t="s">
        <v>1199</v>
      </c>
      <c r="H380" s="24">
        <v>34</v>
      </c>
      <c r="I380" s="28">
        <v>8.3000000000000007</v>
      </c>
      <c r="J380" s="28">
        <f t="shared" si="9"/>
        <v>282.20000000000005</v>
      </c>
    </row>
    <row r="381" spans="1:10" s="2" customFormat="1">
      <c r="A381" s="11"/>
      <c r="B381" s="12"/>
      <c r="D381" s="14"/>
      <c r="E381" s="14"/>
      <c r="F381" s="15"/>
      <c r="G381" s="15"/>
      <c r="H381" s="24"/>
      <c r="I381" s="28"/>
      <c r="J381" s="28"/>
    </row>
    <row r="382" spans="1:10" s="2" customFormat="1">
      <c r="A382" s="11"/>
      <c r="B382" s="12"/>
      <c r="C382" s="13"/>
      <c r="D382" s="14"/>
      <c r="E382" s="14"/>
      <c r="F382" s="15"/>
      <c r="G382" s="15"/>
      <c r="H382" s="24"/>
      <c r="I382" s="28"/>
      <c r="J382" s="28">
        <f t="shared" si="9"/>
        <v>0</v>
      </c>
    </row>
    <row r="383" spans="1:10" ht="24.95" customHeight="1">
      <c r="A383" s="45" t="s">
        <v>83</v>
      </c>
      <c r="B383" s="10"/>
      <c r="C383" s="9" t="s">
        <v>1216</v>
      </c>
      <c r="D383" s="10"/>
      <c r="E383" s="10"/>
      <c r="F383" s="10"/>
      <c r="G383" s="10"/>
      <c r="H383" s="23">
        <v>0</v>
      </c>
      <c r="I383" s="28"/>
      <c r="J383" s="39">
        <f>SUM(J384:J386)</f>
        <v>427.04999999999995</v>
      </c>
    </row>
    <row r="384" spans="1:10" ht="12.75">
      <c r="A384" s="11"/>
      <c r="B384" s="16"/>
      <c r="C384" s="85" t="s">
        <v>1217</v>
      </c>
      <c r="D384" s="17"/>
      <c r="E384" s="17"/>
      <c r="F384" s="16"/>
      <c r="G384" s="16"/>
      <c r="H384" s="23"/>
      <c r="I384" s="28"/>
      <c r="J384" s="28">
        <f t="shared" si="9"/>
        <v>0</v>
      </c>
    </row>
    <row r="385" spans="1:10" s="2" customFormat="1" ht="22.5">
      <c r="A385" s="11"/>
      <c r="B385" s="16"/>
      <c r="C385" s="170" t="s">
        <v>1218</v>
      </c>
      <c r="D385" s="170" t="s">
        <v>179</v>
      </c>
      <c r="E385" s="14" t="s">
        <v>17</v>
      </c>
      <c r="F385" s="15" t="s">
        <v>104</v>
      </c>
      <c r="G385" s="15" t="s">
        <v>19</v>
      </c>
      <c r="H385" s="24">
        <v>39</v>
      </c>
      <c r="I385" s="28">
        <v>10.95</v>
      </c>
      <c r="J385" s="28">
        <f t="shared" si="9"/>
        <v>427.04999999999995</v>
      </c>
    </row>
    <row r="386" spans="1:10">
      <c r="A386" s="11"/>
      <c r="B386" s="16"/>
      <c r="C386" s="17"/>
      <c r="D386" s="17"/>
      <c r="E386" s="17"/>
      <c r="F386" s="16"/>
      <c r="G386" s="16"/>
      <c r="H386" s="23"/>
      <c r="I386" s="28"/>
      <c r="J386" s="28">
        <f t="shared" si="9"/>
        <v>0</v>
      </c>
    </row>
    <row r="387" spans="1:10" ht="24.95" customHeight="1">
      <c r="A387" s="45" t="s">
        <v>85</v>
      </c>
      <c r="B387" s="10"/>
      <c r="C387" s="9" t="s">
        <v>72</v>
      </c>
      <c r="D387" s="10"/>
      <c r="E387" s="10"/>
      <c r="F387" s="10"/>
      <c r="G387" s="10"/>
      <c r="H387" s="23">
        <v>0</v>
      </c>
      <c r="I387" s="28"/>
      <c r="J387" s="39">
        <f>SUM(J388:J390)</f>
        <v>0</v>
      </c>
    </row>
    <row r="388" spans="1:10">
      <c r="A388" s="11"/>
      <c r="B388" s="16"/>
      <c r="C388" s="17"/>
      <c r="D388" s="17"/>
      <c r="E388" s="17"/>
      <c r="F388" s="16"/>
      <c r="G388" s="16"/>
      <c r="H388" s="23"/>
      <c r="I388" s="28"/>
      <c r="J388" s="28">
        <f t="shared" ref="J388:J424" si="10">H388*I388</f>
        <v>0</v>
      </c>
    </row>
    <row r="389" spans="1:10" s="2" customFormat="1">
      <c r="A389" s="11"/>
      <c r="B389" s="16"/>
      <c r="C389" s="13"/>
      <c r="D389" s="14"/>
      <c r="E389" s="14"/>
      <c r="F389" s="15"/>
      <c r="G389" s="15"/>
      <c r="H389" s="24"/>
      <c r="I389" s="28"/>
      <c r="J389" s="28">
        <f t="shared" si="10"/>
        <v>0</v>
      </c>
    </row>
    <row r="390" spans="1:10">
      <c r="A390" s="11"/>
      <c r="B390" s="16"/>
      <c r="C390" s="17"/>
      <c r="D390" s="17"/>
      <c r="E390" s="17"/>
      <c r="F390" s="16"/>
      <c r="G390" s="16"/>
      <c r="H390" s="23"/>
      <c r="I390" s="28"/>
      <c r="J390" s="28">
        <f t="shared" si="10"/>
        <v>0</v>
      </c>
    </row>
    <row r="391" spans="1:10" ht="24.95" customHeight="1">
      <c r="A391" s="45" t="s">
        <v>126</v>
      </c>
      <c r="B391" s="10"/>
      <c r="C391" s="9" t="s">
        <v>74</v>
      </c>
      <c r="D391" s="10"/>
      <c r="E391" s="10"/>
      <c r="F391" s="10"/>
      <c r="G391" s="10"/>
      <c r="H391" s="23">
        <v>0</v>
      </c>
      <c r="I391" s="28"/>
      <c r="J391" s="39">
        <f>SUM(J392:J394)</f>
        <v>0</v>
      </c>
    </row>
    <row r="392" spans="1:10" s="2" customFormat="1">
      <c r="A392" s="11"/>
      <c r="B392" s="12"/>
      <c r="C392" s="13"/>
      <c r="D392" s="14"/>
      <c r="E392" s="14"/>
      <c r="F392" s="15"/>
      <c r="G392" s="15"/>
      <c r="H392" s="24"/>
      <c r="I392" s="28"/>
      <c r="J392" s="28">
        <f t="shared" si="10"/>
        <v>0</v>
      </c>
    </row>
    <row r="393" spans="1:10" s="2" customFormat="1">
      <c r="A393" s="11"/>
      <c r="B393" s="12"/>
      <c r="C393" s="13"/>
      <c r="D393" s="14"/>
      <c r="E393" s="14"/>
      <c r="F393" s="15"/>
      <c r="G393" s="15"/>
      <c r="H393" s="24"/>
      <c r="I393" s="28"/>
      <c r="J393" s="28"/>
    </row>
    <row r="394" spans="1:10" s="2" customFormat="1">
      <c r="A394" s="11"/>
      <c r="B394" s="12"/>
      <c r="C394" s="13"/>
      <c r="D394" s="14"/>
      <c r="E394" s="14"/>
      <c r="F394" s="15"/>
      <c r="G394" s="15"/>
      <c r="H394" s="24"/>
      <c r="I394" s="28"/>
      <c r="J394" s="28">
        <f t="shared" si="10"/>
        <v>0</v>
      </c>
    </row>
    <row r="395" spans="1:10" ht="24.95" customHeight="1">
      <c r="A395" s="45" t="s">
        <v>127</v>
      </c>
      <c r="B395" s="10"/>
      <c r="C395" s="9" t="s">
        <v>76</v>
      </c>
      <c r="D395" s="10"/>
      <c r="E395" s="10"/>
      <c r="F395" s="10"/>
      <c r="G395" s="10"/>
      <c r="H395" s="23">
        <v>0</v>
      </c>
      <c r="I395" s="28"/>
      <c r="J395" s="39">
        <f>SUM(J396:J398)</f>
        <v>0</v>
      </c>
    </row>
    <row r="396" spans="1:10">
      <c r="A396" s="11"/>
      <c r="B396" s="16"/>
      <c r="C396" s="17"/>
      <c r="D396" s="17"/>
      <c r="E396" s="17"/>
      <c r="F396" s="16"/>
      <c r="G396" s="16"/>
      <c r="H396" s="23"/>
      <c r="I396" s="28"/>
      <c r="J396" s="28">
        <f t="shared" si="10"/>
        <v>0</v>
      </c>
    </row>
    <row r="397" spans="1:10">
      <c r="A397" s="11"/>
      <c r="B397" s="16"/>
      <c r="C397" s="17"/>
      <c r="D397" s="17"/>
      <c r="E397" s="17"/>
      <c r="F397" s="16"/>
      <c r="G397" s="16"/>
      <c r="H397" s="23"/>
      <c r="I397" s="28"/>
      <c r="J397" s="28"/>
    </row>
    <row r="398" spans="1:10">
      <c r="A398" s="11"/>
      <c r="B398" s="16"/>
      <c r="C398" s="17"/>
      <c r="D398" s="17"/>
      <c r="E398" s="17"/>
      <c r="F398" s="16"/>
      <c r="G398" s="16"/>
      <c r="H398" s="23"/>
      <c r="I398" s="28"/>
      <c r="J398" s="28">
        <f t="shared" si="10"/>
        <v>0</v>
      </c>
    </row>
    <row r="399" spans="1:10" ht="24.95" customHeight="1">
      <c r="A399" s="45" t="s">
        <v>128</v>
      </c>
      <c r="B399" s="10"/>
      <c r="C399" s="9" t="s">
        <v>78</v>
      </c>
      <c r="D399" s="10"/>
      <c r="E399" s="10"/>
      <c r="F399" s="10"/>
      <c r="G399" s="10"/>
      <c r="H399" s="23">
        <v>0</v>
      </c>
      <c r="I399" s="28"/>
      <c r="J399" s="39">
        <f>SUM(J400:J402)</f>
        <v>0</v>
      </c>
    </row>
    <row r="400" spans="1:10">
      <c r="A400" s="11"/>
      <c r="B400" s="16"/>
      <c r="C400" s="17"/>
      <c r="D400" s="17"/>
      <c r="E400" s="17"/>
      <c r="F400" s="16"/>
      <c r="G400" s="16"/>
      <c r="H400" s="23"/>
      <c r="I400" s="28"/>
      <c r="J400" s="28">
        <f t="shared" si="10"/>
        <v>0</v>
      </c>
    </row>
    <row r="401" spans="1:10">
      <c r="A401" s="11"/>
      <c r="B401" s="16"/>
      <c r="C401" s="17"/>
      <c r="D401" s="17"/>
      <c r="E401" s="17"/>
      <c r="F401" s="16"/>
      <c r="G401" s="16"/>
      <c r="H401" s="23"/>
      <c r="I401" s="28"/>
      <c r="J401" s="28">
        <f t="shared" si="10"/>
        <v>0</v>
      </c>
    </row>
    <row r="402" spans="1:10">
      <c r="A402" s="11"/>
      <c r="B402" s="16"/>
      <c r="C402" s="17"/>
      <c r="D402" s="17"/>
      <c r="E402" s="17"/>
      <c r="F402" s="16"/>
      <c r="G402" s="16"/>
      <c r="H402" s="23"/>
      <c r="I402" s="28"/>
      <c r="J402" s="28">
        <f t="shared" si="10"/>
        <v>0</v>
      </c>
    </row>
    <row r="403" spans="1:10" ht="24.95" customHeight="1">
      <c r="A403" s="45" t="s">
        <v>146</v>
      </c>
      <c r="B403" s="10"/>
      <c r="C403" s="9" t="s">
        <v>80</v>
      </c>
      <c r="D403" s="10"/>
      <c r="E403" s="10"/>
      <c r="F403" s="10"/>
      <c r="G403" s="10"/>
      <c r="H403" s="23">
        <v>0</v>
      </c>
      <c r="I403" s="28"/>
      <c r="J403" s="39">
        <f>SUM(J406)</f>
        <v>0</v>
      </c>
    </row>
    <row r="404" spans="1:10" ht="10.9" customHeight="1">
      <c r="A404" s="45"/>
      <c r="B404" s="10"/>
      <c r="C404" s="9"/>
      <c r="D404" s="10"/>
      <c r="E404" s="10"/>
      <c r="F404" s="10"/>
      <c r="G404" s="10"/>
      <c r="H404" s="23"/>
      <c r="I404" s="28"/>
      <c r="J404" s="39"/>
    </row>
    <row r="405" spans="1:10" ht="11.45" customHeight="1">
      <c r="A405" s="45"/>
      <c r="B405" s="10"/>
      <c r="C405" s="9"/>
      <c r="D405" s="10"/>
      <c r="E405" s="10"/>
      <c r="F405" s="10"/>
      <c r="G405" s="10"/>
      <c r="H405" s="23"/>
      <c r="I405" s="28"/>
      <c r="J405" s="39"/>
    </row>
    <row r="406" spans="1:10" ht="11.45" customHeight="1">
      <c r="A406" s="11"/>
      <c r="B406" s="16"/>
      <c r="C406" s="17"/>
      <c r="D406" s="17"/>
      <c r="E406" s="17"/>
      <c r="F406" s="16"/>
      <c r="G406" s="16"/>
      <c r="H406" s="23"/>
      <c r="I406" s="28"/>
      <c r="J406" s="28">
        <f t="shared" si="10"/>
        <v>0</v>
      </c>
    </row>
    <row r="407" spans="1:10" ht="24.95" customHeight="1">
      <c r="A407" s="45" t="s">
        <v>175</v>
      </c>
      <c r="B407" s="10"/>
      <c r="C407" s="9" t="s">
        <v>82</v>
      </c>
      <c r="D407" s="10"/>
      <c r="E407" s="10"/>
      <c r="F407" s="10"/>
      <c r="G407" s="10"/>
      <c r="H407" s="23">
        <v>0</v>
      </c>
      <c r="I407" s="28"/>
      <c r="J407" s="39">
        <f>SUM(J408:J410)</f>
        <v>0</v>
      </c>
    </row>
    <row r="408" spans="1:10">
      <c r="A408" s="11"/>
      <c r="B408" s="16"/>
      <c r="C408" s="17"/>
      <c r="D408" s="17"/>
      <c r="E408" s="17"/>
      <c r="F408" s="16"/>
      <c r="G408" s="16"/>
      <c r="H408" s="23"/>
      <c r="I408" s="28"/>
      <c r="J408" s="28">
        <f t="shared" si="10"/>
        <v>0</v>
      </c>
    </row>
    <row r="409" spans="1:10">
      <c r="A409" s="11"/>
      <c r="B409" s="16"/>
      <c r="C409" s="17"/>
      <c r="D409" s="17"/>
      <c r="E409" s="17"/>
      <c r="F409" s="16"/>
      <c r="G409" s="16"/>
      <c r="H409" s="23"/>
      <c r="I409" s="28"/>
      <c r="J409" s="28">
        <f t="shared" si="10"/>
        <v>0</v>
      </c>
    </row>
    <row r="410" spans="1:10">
      <c r="A410" s="11"/>
      <c r="B410" s="16"/>
      <c r="C410" s="17"/>
      <c r="D410" s="17"/>
      <c r="E410" s="17"/>
      <c r="F410" s="16"/>
      <c r="G410" s="16"/>
      <c r="H410" s="23"/>
      <c r="I410" s="28"/>
      <c r="J410" s="28">
        <f t="shared" si="10"/>
        <v>0</v>
      </c>
    </row>
    <row r="411" spans="1:10" ht="24.95" customHeight="1">
      <c r="A411" s="45" t="s">
        <v>176</v>
      </c>
      <c r="B411" s="10"/>
      <c r="C411" s="9" t="s">
        <v>84</v>
      </c>
      <c r="D411" s="10"/>
      <c r="E411" s="10"/>
      <c r="F411" s="10"/>
      <c r="G411" s="10"/>
      <c r="H411" s="23">
        <v>0</v>
      </c>
      <c r="I411" s="28"/>
      <c r="J411" s="39">
        <f>SUM(J412:J414)</f>
        <v>0</v>
      </c>
    </row>
    <row r="412" spans="1:10" ht="12" customHeight="1">
      <c r="A412" s="11"/>
      <c r="B412" s="19"/>
      <c r="C412" s="14"/>
      <c r="D412" s="14"/>
      <c r="E412" s="14"/>
      <c r="F412" s="15"/>
      <c r="G412" s="15"/>
      <c r="H412" s="23"/>
      <c r="I412" s="28"/>
      <c r="J412" s="28">
        <f t="shared" si="10"/>
        <v>0</v>
      </c>
    </row>
    <row r="413" spans="1:10" ht="10.9" customHeight="1">
      <c r="A413" s="11"/>
      <c r="B413" s="19"/>
      <c r="C413" s="14"/>
      <c r="D413" s="14"/>
      <c r="E413" s="14"/>
      <c r="F413" s="15"/>
      <c r="G413" s="15"/>
      <c r="H413" s="23"/>
      <c r="I413" s="28"/>
      <c r="J413" s="28">
        <f t="shared" si="10"/>
        <v>0</v>
      </c>
    </row>
    <row r="414" spans="1:10" ht="10.15" customHeight="1">
      <c r="A414" s="11"/>
      <c r="B414" s="19"/>
      <c r="C414" s="14"/>
      <c r="D414" s="14"/>
      <c r="E414" s="14"/>
      <c r="F414" s="15"/>
      <c r="G414" s="15"/>
      <c r="H414" s="23"/>
      <c r="I414" s="28"/>
      <c r="J414" s="28">
        <f t="shared" si="10"/>
        <v>0</v>
      </c>
    </row>
    <row r="415" spans="1:10" ht="24.95" customHeight="1">
      <c r="A415" s="45" t="s">
        <v>177</v>
      </c>
      <c r="B415" s="10"/>
      <c r="C415" s="9" t="s">
        <v>86</v>
      </c>
      <c r="D415" s="10"/>
      <c r="E415" s="10"/>
      <c r="F415" s="10"/>
      <c r="G415" s="10"/>
      <c r="H415" s="23">
        <v>0</v>
      </c>
      <c r="I415" s="28"/>
      <c r="J415" s="39">
        <f>SUM(J416:J418)</f>
        <v>0</v>
      </c>
    </row>
    <row r="416" spans="1:10" s="2" customFormat="1">
      <c r="A416" s="11"/>
      <c r="B416" s="12"/>
      <c r="C416" s="13"/>
      <c r="D416" s="14"/>
      <c r="E416" s="14"/>
      <c r="F416" s="15"/>
      <c r="G416" s="15"/>
      <c r="H416" s="24"/>
      <c r="I416" s="28"/>
      <c r="J416" s="28">
        <f t="shared" si="10"/>
        <v>0</v>
      </c>
    </row>
    <row r="417" spans="1:10" s="2" customFormat="1">
      <c r="A417" s="11"/>
      <c r="B417" s="12"/>
      <c r="C417" s="13"/>
      <c r="D417" s="14"/>
      <c r="E417" s="14"/>
      <c r="F417" s="15"/>
      <c r="G417" s="15"/>
      <c r="H417" s="24"/>
      <c r="I417" s="28"/>
      <c r="J417" s="28">
        <f t="shared" si="10"/>
        <v>0</v>
      </c>
    </row>
    <row r="418" spans="1:10" s="2" customFormat="1">
      <c r="A418" s="11"/>
      <c r="B418" s="12"/>
      <c r="C418" s="13"/>
      <c r="D418" s="14"/>
      <c r="E418" s="14"/>
      <c r="F418" s="15"/>
      <c r="G418" s="15"/>
      <c r="H418" s="24"/>
      <c r="I418" s="28"/>
      <c r="J418" s="28">
        <f t="shared" si="10"/>
        <v>0</v>
      </c>
    </row>
    <row r="419" spans="1:10" s="2" customFormat="1" ht="15.75">
      <c r="A419" s="32" t="s">
        <v>91</v>
      </c>
      <c r="B419" s="33"/>
      <c r="C419" s="34"/>
      <c r="D419" s="35"/>
      <c r="E419" s="35"/>
      <c r="F419" s="36"/>
      <c r="G419" s="36"/>
      <c r="H419" s="37"/>
      <c r="I419" s="38"/>
      <c r="J419" s="28"/>
    </row>
    <row r="420" spans="1:10" ht="24.95" customHeight="1">
      <c r="A420" s="41" t="s">
        <v>181</v>
      </c>
      <c r="B420" s="40"/>
      <c r="C420" s="42"/>
      <c r="D420" s="42"/>
      <c r="E420" s="42"/>
      <c r="F420" s="42"/>
      <c r="G420" s="42"/>
      <c r="H420" s="43"/>
      <c r="I420" s="44"/>
      <c r="J420" s="28">
        <f>J429+J437+J449+J477+J485+J493+J497+J509+J513+J521+J524+J527</f>
        <v>4754.04</v>
      </c>
    </row>
    <row r="421" spans="1:10" ht="24.95" customHeight="1">
      <c r="A421" s="45" t="s">
        <v>13</v>
      </c>
      <c r="B421" s="10"/>
      <c r="C421" s="9" t="s">
        <v>93</v>
      </c>
      <c r="D421" s="10"/>
      <c r="E421" s="10"/>
      <c r="F421" s="10"/>
      <c r="G421" s="10"/>
      <c r="H421" s="23">
        <v>0</v>
      </c>
      <c r="I421" s="28"/>
      <c r="J421" s="39">
        <f>SUM(J422:J424)</f>
        <v>0</v>
      </c>
    </row>
    <row r="422" spans="1:10" s="2" customFormat="1">
      <c r="A422" s="11"/>
      <c r="B422" s="12"/>
      <c r="C422" s="13"/>
      <c r="D422" s="14"/>
      <c r="E422" s="14"/>
      <c r="F422" s="15"/>
      <c r="G422" s="15"/>
      <c r="H422" s="24"/>
      <c r="I422" s="28"/>
      <c r="J422" s="28">
        <f t="shared" si="10"/>
        <v>0</v>
      </c>
    </row>
    <row r="423" spans="1:10" s="2" customFormat="1">
      <c r="A423" s="11"/>
      <c r="B423" s="12"/>
      <c r="C423" s="13"/>
      <c r="D423" s="14"/>
      <c r="E423" s="14"/>
      <c r="F423" s="15"/>
      <c r="G423" s="15"/>
      <c r="H423" s="24"/>
      <c r="I423" s="28"/>
      <c r="J423" s="28">
        <f t="shared" si="10"/>
        <v>0</v>
      </c>
    </row>
    <row r="424" spans="1:10" s="2" customFormat="1">
      <c r="A424" s="11"/>
      <c r="B424" s="12"/>
      <c r="C424" s="13"/>
      <c r="D424" s="14"/>
      <c r="E424" s="14"/>
      <c r="F424" s="15"/>
      <c r="G424" s="15"/>
      <c r="H424" s="24"/>
      <c r="I424" s="28"/>
      <c r="J424" s="28">
        <f t="shared" si="10"/>
        <v>0</v>
      </c>
    </row>
    <row r="425" spans="1:10" ht="24.95" customHeight="1">
      <c r="A425" s="45" t="s">
        <v>94</v>
      </c>
      <c r="B425" s="10"/>
      <c r="C425" s="9" t="s">
        <v>95</v>
      </c>
      <c r="D425" s="10"/>
      <c r="E425" s="10"/>
      <c r="F425" s="10"/>
      <c r="G425" s="10"/>
      <c r="H425" s="23">
        <v>0</v>
      </c>
      <c r="I425" s="28"/>
      <c r="J425" s="39">
        <f>SUM(J426:J428)</f>
        <v>0</v>
      </c>
    </row>
    <row r="426" spans="1:10" s="2" customFormat="1">
      <c r="A426" s="11"/>
      <c r="B426" s="12"/>
      <c r="J426" s="28">
        <f>I426*H426</f>
        <v>0</v>
      </c>
    </row>
    <row r="427" spans="1:10" s="2" customFormat="1">
      <c r="A427" s="11"/>
      <c r="B427" s="12"/>
      <c r="C427" s="13"/>
      <c r="D427" s="14"/>
      <c r="E427" s="14"/>
      <c r="F427" s="15"/>
      <c r="G427" s="15"/>
      <c r="H427" s="24"/>
      <c r="I427" s="28"/>
      <c r="J427" s="28">
        <f t="shared" ref="J427:J488" si="11">H427*I427</f>
        <v>0</v>
      </c>
    </row>
    <row r="428" spans="1:10" s="2" customFormat="1">
      <c r="A428" s="11"/>
      <c r="B428" s="12"/>
      <c r="C428" s="13"/>
      <c r="D428" s="14"/>
      <c r="E428" s="14"/>
      <c r="F428" s="15"/>
      <c r="G428" s="15"/>
      <c r="H428" s="24"/>
      <c r="I428" s="28"/>
      <c r="J428" s="28">
        <f t="shared" si="11"/>
        <v>0</v>
      </c>
    </row>
    <row r="429" spans="1:10" ht="24.95" customHeight="1">
      <c r="A429" s="45" t="s">
        <v>96</v>
      </c>
      <c r="B429" s="10"/>
      <c r="C429" s="9" t="s">
        <v>97</v>
      </c>
      <c r="D429" s="10"/>
      <c r="E429" s="10"/>
      <c r="F429" s="10"/>
      <c r="G429" s="10"/>
      <c r="H429" s="23">
        <v>0</v>
      </c>
      <c r="I429" s="28"/>
      <c r="J429" s="39">
        <f>SUM(J430:J432)</f>
        <v>303.92</v>
      </c>
    </row>
    <row r="430" spans="1:10" s="2" customFormat="1" ht="22.5">
      <c r="A430" s="11"/>
      <c r="B430" s="12"/>
      <c r="C430" s="170" t="s">
        <v>1219</v>
      </c>
      <c r="D430" s="175" t="s">
        <v>1220</v>
      </c>
      <c r="E430" s="14" t="s">
        <v>17</v>
      </c>
      <c r="F430" s="15" t="s">
        <v>39</v>
      </c>
      <c r="G430" s="101" t="s">
        <v>472</v>
      </c>
      <c r="H430" s="15" t="s">
        <v>1221</v>
      </c>
      <c r="I430" s="334">
        <v>10.48</v>
      </c>
      <c r="J430" s="28">
        <f>H430*I430</f>
        <v>303.92</v>
      </c>
    </row>
    <row r="431" spans="1:10" s="2" customFormat="1">
      <c r="A431" s="11"/>
      <c r="B431" s="12"/>
      <c r="C431" s="13"/>
      <c r="D431" s="14"/>
      <c r="E431" s="14"/>
      <c r="F431" s="15"/>
      <c r="G431" s="15"/>
      <c r="H431" s="24"/>
      <c r="I431" s="28"/>
      <c r="J431" s="28">
        <f t="shared" si="11"/>
        <v>0</v>
      </c>
    </row>
    <row r="432" spans="1:10" s="2" customFormat="1">
      <c r="A432" s="11"/>
      <c r="B432" s="12"/>
      <c r="C432" s="13"/>
      <c r="D432" s="14"/>
      <c r="E432" s="14"/>
      <c r="F432" s="15"/>
      <c r="G432" s="15"/>
      <c r="H432" s="24"/>
      <c r="I432" s="28"/>
      <c r="J432" s="28">
        <f t="shared" si="11"/>
        <v>0</v>
      </c>
    </row>
    <row r="433" spans="1:10" ht="24.95" customHeight="1">
      <c r="A433" s="45" t="s">
        <v>104</v>
      </c>
      <c r="B433" s="10"/>
      <c r="C433" s="9" t="s">
        <v>28</v>
      </c>
      <c r="D433" s="10"/>
      <c r="E433" s="10"/>
      <c r="F433" s="10"/>
      <c r="G433" s="10"/>
      <c r="H433" s="23">
        <v>0</v>
      </c>
      <c r="I433" s="28"/>
      <c r="J433" s="39">
        <f>SUM(J434:J436)</f>
        <v>0</v>
      </c>
    </row>
    <row r="434" spans="1:10">
      <c r="A434" s="11"/>
      <c r="B434" s="16"/>
      <c r="C434" s="17"/>
      <c r="D434" s="17"/>
      <c r="E434" s="17"/>
      <c r="F434" s="16"/>
      <c r="G434" s="16"/>
      <c r="H434" s="23"/>
      <c r="I434" s="28"/>
      <c r="J434" s="28">
        <f t="shared" si="11"/>
        <v>0</v>
      </c>
    </row>
    <row r="435" spans="1:10">
      <c r="A435" s="11"/>
      <c r="B435" s="16"/>
      <c r="C435" s="17"/>
      <c r="D435" s="17"/>
      <c r="E435" s="17"/>
      <c r="F435" s="16"/>
      <c r="G435" s="16"/>
      <c r="H435" s="23"/>
      <c r="I435" s="28"/>
      <c r="J435" s="28">
        <f t="shared" si="11"/>
        <v>0</v>
      </c>
    </row>
    <row r="436" spans="1:10">
      <c r="A436" s="11"/>
      <c r="B436" s="16"/>
      <c r="C436" s="17"/>
      <c r="D436" s="17"/>
      <c r="E436" s="17"/>
      <c r="F436" s="16"/>
      <c r="G436" s="16"/>
      <c r="H436" s="23"/>
      <c r="I436" s="28"/>
      <c r="J436" s="28">
        <f t="shared" si="11"/>
        <v>0</v>
      </c>
    </row>
    <row r="437" spans="1:10" ht="24.95" customHeight="1">
      <c r="A437" s="45" t="s">
        <v>39</v>
      </c>
      <c r="B437" s="10"/>
      <c r="C437" s="9" t="s">
        <v>185</v>
      </c>
      <c r="D437" s="10"/>
      <c r="E437" s="10"/>
      <c r="F437" s="10"/>
      <c r="G437" s="10"/>
      <c r="H437" s="23">
        <v>0</v>
      </c>
      <c r="I437" s="28"/>
      <c r="J437" s="39">
        <f>SUM(J438:J440)</f>
        <v>413.23</v>
      </c>
    </row>
    <row r="438" spans="1:10" s="2" customFormat="1" ht="45">
      <c r="A438" s="11"/>
      <c r="B438" s="12"/>
      <c r="C438" s="171" t="s">
        <v>1222</v>
      </c>
      <c r="D438" s="171" t="s">
        <v>1223</v>
      </c>
      <c r="E438" s="14" t="s">
        <v>17</v>
      </c>
      <c r="F438" s="15" t="s">
        <v>39</v>
      </c>
      <c r="G438" s="171" t="s">
        <v>1224</v>
      </c>
      <c r="H438" s="15" t="s">
        <v>1225</v>
      </c>
      <c r="I438" s="332">
        <v>13.33</v>
      </c>
      <c r="J438" s="28">
        <f>I438*H438</f>
        <v>413.23</v>
      </c>
    </row>
    <row r="439" spans="1:10" s="2" customFormat="1">
      <c r="A439" s="11"/>
      <c r="B439" s="12"/>
      <c r="C439" s="13"/>
      <c r="D439" s="14"/>
      <c r="E439" s="14"/>
      <c r="F439" s="15"/>
      <c r="H439" s="24"/>
      <c r="I439" s="28"/>
      <c r="J439" s="28">
        <f t="shared" si="11"/>
        <v>0</v>
      </c>
    </row>
    <row r="440" spans="1:10" s="2" customFormat="1">
      <c r="A440" s="11"/>
      <c r="B440" s="12"/>
      <c r="C440" s="13"/>
      <c r="D440" s="14"/>
      <c r="E440" s="14"/>
      <c r="F440" s="15"/>
      <c r="G440" s="15"/>
      <c r="H440" s="24"/>
      <c r="I440" s="28"/>
      <c r="J440" s="28">
        <f t="shared" si="11"/>
        <v>0</v>
      </c>
    </row>
    <row r="441" spans="1:10" ht="24.95" customHeight="1">
      <c r="A441" s="45" t="s">
        <v>41</v>
      </c>
      <c r="B441" s="10"/>
      <c r="C441" s="9" t="s">
        <v>191</v>
      </c>
      <c r="D441" s="10"/>
      <c r="E441" s="10"/>
      <c r="F441" s="10"/>
      <c r="G441" s="10"/>
      <c r="H441" s="23">
        <v>0</v>
      </c>
      <c r="I441" s="28"/>
      <c r="J441" s="39">
        <f>SUM(J442:J444)</f>
        <v>0</v>
      </c>
    </row>
    <row r="442" spans="1:10">
      <c r="A442" s="11"/>
      <c r="B442" s="16"/>
      <c r="C442" s="17"/>
      <c r="D442" s="17"/>
      <c r="E442" s="17"/>
      <c r="F442" s="16"/>
      <c r="G442" s="16"/>
      <c r="H442" s="23"/>
      <c r="I442" s="28"/>
      <c r="J442" s="28">
        <f t="shared" si="11"/>
        <v>0</v>
      </c>
    </row>
    <row r="443" spans="1:10" s="2" customFormat="1">
      <c r="A443" s="11"/>
      <c r="B443" s="12"/>
      <c r="C443" s="13"/>
      <c r="D443" s="14"/>
      <c r="E443" s="14"/>
      <c r="F443" s="15"/>
      <c r="G443" s="15"/>
      <c r="H443" s="24"/>
      <c r="I443" s="28"/>
      <c r="J443" s="28">
        <f t="shared" si="11"/>
        <v>0</v>
      </c>
    </row>
    <row r="444" spans="1:10" s="2" customFormat="1">
      <c r="A444" s="11"/>
      <c r="B444" s="12"/>
      <c r="C444" s="13"/>
      <c r="D444" s="14"/>
      <c r="E444" s="14"/>
      <c r="F444" s="15"/>
      <c r="G444" s="15"/>
      <c r="H444" s="24"/>
      <c r="I444" s="28"/>
      <c r="J444" s="28">
        <f t="shared" si="11"/>
        <v>0</v>
      </c>
    </row>
    <row r="445" spans="1:10" ht="24.95" customHeight="1">
      <c r="A445" s="45" t="s">
        <v>43</v>
      </c>
      <c r="B445" s="10"/>
      <c r="C445" s="9" t="s">
        <v>192</v>
      </c>
      <c r="D445" s="10"/>
      <c r="E445" s="10"/>
      <c r="F445" s="10"/>
      <c r="G445" s="10"/>
      <c r="H445" s="23">
        <v>0</v>
      </c>
      <c r="I445" s="28"/>
      <c r="J445" s="39">
        <f>SUM(J446:J448)</f>
        <v>0</v>
      </c>
    </row>
    <row r="446" spans="1:10">
      <c r="A446" s="11"/>
      <c r="B446" s="16"/>
      <c r="C446" s="17"/>
      <c r="D446" s="17"/>
      <c r="E446" s="17"/>
      <c r="F446" s="16"/>
      <c r="G446" s="16"/>
      <c r="H446" s="23"/>
      <c r="I446" s="28"/>
      <c r="J446" s="28">
        <f t="shared" si="11"/>
        <v>0</v>
      </c>
    </row>
    <row r="447" spans="1:10">
      <c r="A447" s="11"/>
      <c r="B447" s="16"/>
      <c r="C447" s="17"/>
      <c r="D447" s="17"/>
      <c r="E447" s="17"/>
      <c r="F447" s="16"/>
      <c r="G447" s="16"/>
      <c r="H447" s="23"/>
      <c r="I447" s="28"/>
      <c r="J447" s="28">
        <f t="shared" si="11"/>
        <v>0</v>
      </c>
    </row>
    <row r="448" spans="1:10">
      <c r="A448" s="11"/>
      <c r="B448" s="16"/>
      <c r="C448" s="17"/>
      <c r="D448" s="17"/>
      <c r="E448" s="17"/>
      <c r="F448" s="16"/>
      <c r="G448" s="16"/>
      <c r="H448" s="23"/>
      <c r="I448" s="28"/>
      <c r="J448" s="28">
        <f t="shared" si="11"/>
        <v>0</v>
      </c>
    </row>
    <row r="449" spans="1:10" ht="24.95" customHeight="1">
      <c r="A449" s="45" t="s">
        <v>49</v>
      </c>
      <c r="B449" s="10"/>
      <c r="C449" s="9" t="s">
        <v>196</v>
      </c>
      <c r="D449" s="10"/>
      <c r="E449" s="10"/>
      <c r="F449" s="10"/>
      <c r="G449" s="10"/>
      <c r="H449" s="23">
        <v>0</v>
      </c>
      <c r="I449" s="28"/>
      <c r="J449" s="39">
        <f>SUM(J450:J452)</f>
        <v>136.18</v>
      </c>
    </row>
    <row r="450" spans="1:10" s="2" customFormat="1" ht="22.5">
      <c r="A450" s="11"/>
      <c r="B450" s="12"/>
      <c r="C450" s="171" t="s">
        <v>1226</v>
      </c>
      <c r="D450" s="173" t="s">
        <v>449</v>
      </c>
      <c r="E450" s="14" t="s">
        <v>17</v>
      </c>
      <c r="F450" s="15" t="s">
        <v>39</v>
      </c>
      <c r="G450" s="96" t="s">
        <v>33</v>
      </c>
      <c r="H450" s="24">
        <v>11</v>
      </c>
      <c r="I450" s="28">
        <v>12.38</v>
      </c>
      <c r="J450" s="28">
        <f t="shared" si="11"/>
        <v>136.18</v>
      </c>
    </row>
    <row r="451" spans="1:10" s="2" customFormat="1">
      <c r="A451" s="11"/>
      <c r="B451" s="12"/>
      <c r="C451" s="13"/>
      <c r="D451" s="14"/>
      <c r="E451" s="14"/>
      <c r="F451" s="15"/>
      <c r="G451" s="15"/>
      <c r="H451" s="24"/>
      <c r="I451" s="28"/>
      <c r="J451" s="28">
        <f t="shared" si="11"/>
        <v>0</v>
      </c>
    </row>
    <row r="452" spans="1:10" s="2" customFormat="1">
      <c r="A452" s="11"/>
      <c r="B452" s="12"/>
      <c r="C452" s="13"/>
      <c r="D452" s="14"/>
      <c r="E452" s="14"/>
      <c r="F452" s="15"/>
      <c r="G452" s="15"/>
      <c r="H452" s="24"/>
      <c r="I452" s="28"/>
      <c r="J452" s="28">
        <f t="shared" si="11"/>
        <v>0</v>
      </c>
    </row>
    <row r="453" spans="1:10" ht="24.95" customHeight="1">
      <c r="A453" s="45" t="s">
        <v>51</v>
      </c>
      <c r="B453" s="10"/>
      <c r="C453" s="9" t="s">
        <v>197</v>
      </c>
      <c r="D453" s="10"/>
      <c r="E453" s="10"/>
      <c r="F453" s="10"/>
      <c r="G453" s="10"/>
      <c r="H453" s="23">
        <v>0</v>
      </c>
      <c r="I453" s="28"/>
      <c r="J453" s="39">
        <f>SUM(J454:J456)</f>
        <v>0</v>
      </c>
    </row>
    <row r="454" spans="1:10">
      <c r="A454" s="11"/>
      <c r="B454" s="16"/>
      <c r="C454" s="17"/>
      <c r="D454" s="17"/>
      <c r="E454" s="17"/>
      <c r="F454" s="16"/>
      <c r="G454" s="16"/>
      <c r="H454" s="23"/>
      <c r="I454" s="28"/>
      <c r="J454" s="28">
        <f t="shared" si="11"/>
        <v>0</v>
      </c>
    </row>
    <row r="455" spans="1:10">
      <c r="A455" s="11"/>
      <c r="B455" s="16"/>
      <c r="C455" s="17"/>
      <c r="D455" s="17"/>
      <c r="E455" s="17"/>
      <c r="F455" s="16"/>
      <c r="G455" s="16"/>
      <c r="H455" s="23"/>
      <c r="I455" s="28"/>
      <c r="J455" s="28"/>
    </row>
    <row r="456" spans="1:10">
      <c r="A456" s="11"/>
      <c r="B456" s="16"/>
      <c r="C456" s="17"/>
      <c r="D456" s="17"/>
      <c r="E456" s="17"/>
      <c r="F456" s="16"/>
      <c r="G456" s="16"/>
      <c r="H456" s="23"/>
      <c r="I456" s="28"/>
      <c r="J456" s="28">
        <f t="shared" si="11"/>
        <v>0</v>
      </c>
    </row>
    <row r="457" spans="1:10" ht="24.95" customHeight="1">
      <c r="A457" s="45" t="s">
        <v>55</v>
      </c>
      <c r="B457" s="10"/>
      <c r="C457" s="9" t="s">
        <v>198</v>
      </c>
      <c r="D457" s="10"/>
      <c r="E457" s="10"/>
      <c r="F457" s="10"/>
      <c r="G457" s="10"/>
      <c r="H457" s="23">
        <v>0</v>
      </c>
      <c r="I457" s="28"/>
      <c r="J457" s="39">
        <f>SUM(J458:J460)</f>
        <v>0</v>
      </c>
    </row>
    <row r="458" spans="1:10">
      <c r="A458" s="11"/>
      <c r="B458" s="16"/>
      <c r="C458" s="17"/>
      <c r="D458" s="17"/>
      <c r="E458" s="17"/>
      <c r="F458" s="16"/>
      <c r="G458" s="16"/>
      <c r="H458" s="23"/>
      <c r="I458" s="28"/>
      <c r="J458" s="28">
        <f t="shared" si="11"/>
        <v>0</v>
      </c>
    </row>
    <row r="459" spans="1:10">
      <c r="A459" s="11"/>
      <c r="B459" s="16"/>
      <c r="C459" s="17"/>
      <c r="D459" s="17"/>
      <c r="E459" s="17"/>
      <c r="F459" s="16"/>
      <c r="G459" s="16"/>
      <c r="H459" s="23"/>
      <c r="I459" s="28"/>
      <c r="J459" s="28"/>
    </row>
    <row r="460" spans="1:10">
      <c r="A460" s="11"/>
      <c r="B460" s="16"/>
      <c r="C460" s="17"/>
      <c r="D460" s="17"/>
      <c r="E460" s="17"/>
      <c r="F460" s="16"/>
      <c r="G460" s="16"/>
      <c r="H460" s="23"/>
      <c r="I460" s="28"/>
      <c r="J460" s="28">
        <f t="shared" si="11"/>
        <v>0</v>
      </c>
    </row>
    <row r="461" spans="1:10" ht="24.95" customHeight="1">
      <c r="A461" s="45" t="s">
        <v>57</v>
      </c>
      <c r="B461" s="10"/>
      <c r="C461" s="9" t="s">
        <v>199</v>
      </c>
      <c r="D461" s="10"/>
      <c r="E461" s="10"/>
      <c r="F461" s="10"/>
      <c r="G461" s="10"/>
      <c r="H461" s="23">
        <v>0</v>
      </c>
      <c r="I461" s="28"/>
      <c r="J461" s="39">
        <f>SUM(J462:J464)</f>
        <v>0</v>
      </c>
    </row>
    <row r="462" spans="1:10">
      <c r="A462" s="11"/>
      <c r="B462" s="16"/>
      <c r="C462" s="17"/>
      <c r="D462" s="17"/>
      <c r="E462" s="17"/>
      <c r="F462" s="16"/>
      <c r="G462" s="16"/>
      <c r="H462" s="23"/>
      <c r="I462" s="28"/>
      <c r="J462" s="28">
        <f t="shared" si="11"/>
        <v>0</v>
      </c>
    </row>
    <row r="463" spans="1:10">
      <c r="A463" s="11"/>
      <c r="B463" s="16"/>
      <c r="C463" s="17"/>
      <c r="D463" s="17"/>
      <c r="E463" s="17"/>
      <c r="F463" s="16"/>
      <c r="G463" s="16"/>
      <c r="H463" s="23"/>
      <c r="I463" s="28"/>
      <c r="J463" s="28">
        <f t="shared" si="11"/>
        <v>0</v>
      </c>
    </row>
    <row r="464" spans="1:10">
      <c r="A464" s="11"/>
      <c r="B464" s="16"/>
      <c r="C464" s="17"/>
      <c r="D464" s="17"/>
      <c r="E464" s="17"/>
      <c r="F464" s="16"/>
      <c r="G464" s="16"/>
      <c r="H464" s="23"/>
      <c r="I464" s="28"/>
      <c r="J464" s="28">
        <f t="shared" si="11"/>
        <v>0</v>
      </c>
    </row>
    <row r="465" spans="1:10" ht="24.95" customHeight="1">
      <c r="A465" s="45" t="s">
        <v>59</v>
      </c>
      <c r="B465" s="10"/>
      <c r="C465" s="9" t="s">
        <v>200</v>
      </c>
      <c r="D465" s="10"/>
      <c r="E465" s="10"/>
      <c r="F465" s="10"/>
      <c r="G465" s="10"/>
      <c r="H465" s="23">
        <v>0</v>
      </c>
      <c r="I465" s="28"/>
      <c r="J465" s="39">
        <f>SUM(J466:J468)</f>
        <v>0</v>
      </c>
    </row>
    <row r="466" spans="1:10" s="2" customFormat="1">
      <c r="A466" s="11"/>
      <c r="B466" s="12"/>
      <c r="C466" s="13"/>
      <c r="D466" s="14"/>
      <c r="E466" s="14"/>
      <c r="F466" s="15"/>
      <c r="G466" s="15"/>
      <c r="H466" s="24"/>
      <c r="I466" s="28"/>
      <c r="J466" s="28">
        <f t="shared" si="11"/>
        <v>0</v>
      </c>
    </row>
    <row r="467" spans="1:10" s="2" customFormat="1">
      <c r="A467" s="11"/>
      <c r="B467" s="12"/>
      <c r="C467" s="13"/>
      <c r="D467" s="14"/>
      <c r="E467" s="14"/>
      <c r="F467" s="15"/>
      <c r="G467" s="15"/>
      <c r="H467" s="24"/>
      <c r="I467" s="28"/>
      <c r="J467" s="28"/>
    </row>
    <row r="468" spans="1:10" s="2" customFormat="1">
      <c r="A468" s="11"/>
      <c r="B468" s="12"/>
      <c r="C468" s="13"/>
      <c r="D468" s="14"/>
      <c r="E468" s="14"/>
      <c r="F468" s="15"/>
      <c r="G468" s="15"/>
      <c r="H468" s="24"/>
      <c r="I468" s="28"/>
      <c r="J468" s="28">
        <f t="shared" si="11"/>
        <v>0</v>
      </c>
    </row>
    <row r="469" spans="1:10" ht="24.95" customHeight="1">
      <c r="A469" s="45" t="s">
        <v>64</v>
      </c>
      <c r="B469" s="10"/>
      <c r="C469" s="9" t="s">
        <v>44</v>
      </c>
      <c r="D469" s="10"/>
      <c r="E469" s="10"/>
      <c r="F469" s="10"/>
      <c r="G469" s="10"/>
      <c r="H469" s="23">
        <v>0</v>
      </c>
      <c r="I469" s="28"/>
      <c r="J469" s="39">
        <f>SUM(J470:J472)</f>
        <v>0</v>
      </c>
    </row>
    <row r="470" spans="1:10" s="2" customFormat="1">
      <c r="A470" s="11"/>
      <c r="B470" s="12"/>
      <c r="C470" s="13"/>
      <c r="D470" s="14"/>
      <c r="E470" s="14"/>
      <c r="F470" s="15"/>
      <c r="G470" s="15"/>
      <c r="H470" s="24"/>
      <c r="I470" s="28"/>
      <c r="J470" s="28">
        <f t="shared" si="11"/>
        <v>0</v>
      </c>
    </row>
    <row r="471" spans="1:10" s="2" customFormat="1">
      <c r="A471" s="11"/>
      <c r="B471" s="12"/>
      <c r="C471" s="13"/>
      <c r="D471" s="14"/>
      <c r="E471" s="14"/>
      <c r="F471" s="15"/>
      <c r="G471" s="15"/>
      <c r="H471" s="24"/>
      <c r="I471" s="28"/>
      <c r="J471" s="28">
        <f t="shared" si="11"/>
        <v>0</v>
      </c>
    </row>
    <row r="472" spans="1:10" s="2" customFormat="1">
      <c r="A472" s="11"/>
      <c r="B472" s="12"/>
      <c r="C472" s="13"/>
      <c r="D472" s="14"/>
      <c r="E472" s="14"/>
      <c r="F472" s="15"/>
      <c r="G472" s="15"/>
      <c r="H472" s="24"/>
      <c r="I472" s="28"/>
      <c r="J472" s="28">
        <f t="shared" si="11"/>
        <v>0</v>
      </c>
    </row>
    <row r="473" spans="1:10" ht="24.95" customHeight="1">
      <c r="A473" s="45" t="s">
        <v>69</v>
      </c>
      <c r="B473" s="10"/>
      <c r="C473" s="9" t="s">
        <v>50</v>
      </c>
      <c r="D473" s="10"/>
      <c r="E473" s="10"/>
      <c r="F473" s="10"/>
      <c r="G473" s="10"/>
      <c r="H473" s="23">
        <v>0</v>
      </c>
      <c r="I473" s="28"/>
      <c r="J473" s="39">
        <f>SUM(J474:J476)</f>
        <v>0</v>
      </c>
    </row>
    <row r="474" spans="1:10">
      <c r="A474" s="11"/>
      <c r="B474" s="16"/>
      <c r="C474" s="17"/>
      <c r="D474" s="17"/>
      <c r="E474" s="17"/>
      <c r="F474" s="16"/>
      <c r="G474" s="16"/>
      <c r="H474" s="23"/>
      <c r="I474" s="28"/>
      <c r="J474" s="28">
        <f t="shared" si="11"/>
        <v>0</v>
      </c>
    </row>
    <row r="475" spans="1:10">
      <c r="A475" s="11"/>
      <c r="B475" s="16"/>
      <c r="C475" s="17"/>
      <c r="D475" s="17"/>
      <c r="E475" s="17"/>
      <c r="F475" s="16"/>
      <c r="G475" s="16"/>
      <c r="H475" s="23"/>
      <c r="I475" s="28"/>
      <c r="J475" s="28"/>
    </row>
    <row r="476" spans="1:10">
      <c r="A476" s="11"/>
      <c r="B476" s="16"/>
      <c r="C476" s="17"/>
      <c r="D476" s="17"/>
      <c r="E476" s="17"/>
      <c r="F476" s="16"/>
      <c r="G476" s="16"/>
      <c r="H476" s="23"/>
      <c r="I476" s="28"/>
      <c r="J476" s="28">
        <f t="shared" si="11"/>
        <v>0</v>
      </c>
    </row>
    <row r="477" spans="1:10" ht="24.95" customHeight="1">
      <c r="A477" s="45" t="s">
        <v>71</v>
      </c>
      <c r="B477" s="10"/>
      <c r="C477" s="9" t="s">
        <v>203</v>
      </c>
      <c r="D477" s="10"/>
      <c r="E477" s="10"/>
      <c r="F477" s="10"/>
      <c r="G477" s="10"/>
      <c r="H477" s="23">
        <v>0</v>
      </c>
      <c r="I477" s="28"/>
      <c r="J477" s="39">
        <f>SUM(J478:J480)</f>
        <v>342.9</v>
      </c>
    </row>
    <row r="478" spans="1:10" s="2" customFormat="1" ht="22.5">
      <c r="A478" s="11"/>
      <c r="B478" s="12"/>
      <c r="C478" s="173" t="s">
        <v>1227</v>
      </c>
      <c r="D478" s="173" t="s">
        <v>1228</v>
      </c>
      <c r="E478" s="14" t="s">
        <v>17</v>
      </c>
      <c r="F478" s="15" t="s">
        <v>39</v>
      </c>
      <c r="G478" s="15" t="s">
        <v>371</v>
      </c>
      <c r="H478" s="24">
        <v>30</v>
      </c>
      <c r="I478" s="28">
        <v>11.43</v>
      </c>
      <c r="J478" s="28">
        <f t="shared" si="11"/>
        <v>342.9</v>
      </c>
    </row>
    <row r="479" spans="1:10" s="2" customFormat="1">
      <c r="A479" s="11"/>
      <c r="B479" s="12"/>
      <c r="C479" s="13"/>
      <c r="D479" s="14"/>
      <c r="E479" s="14"/>
      <c r="F479" s="15"/>
      <c r="G479" s="15"/>
      <c r="H479" s="24"/>
      <c r="I479" s="28"/>
      <c r="J479" s="28">
        <f t="shared" si="11"/>
        <v>0</v>
      </c>
    </row>
    <row r="480" spans="1:10" s="2" customFormat="1">
      <c r="A480" s="11"/>
      <c r="B480" s="12"/>
      <c r="C480" s="13"/>
      <c r="D480" s="14"/>
      <c r="E480" s="14"/>
      <c r="F480" s="15"/>
      <c r="G480" s="15"/>
      <c r="H480" s="24"/>
      <c r="I480" s="28"/>
      <c r="J480" s="28">
        <f t="shared" si="11"/>
        <v>0</v>
      </c>
    </row>
    <row r="481" spans="1:10" ht="24.95" customHeight="1">
      <c r="A481" s="45" t="s">
        <v>73</v>
      </c>
      <c r="B481" s="10"/>
      <c r="C481" s="9" t="s">
        <v>207</v>
      </c>
      <c r="D481" s="10"/>
      <c r="E481" s="10"/>
      <c r="F481" s="10"/>
      <c r="G481" s="10"/>
      <c r="H481" s="23">
        <v>0</v>
      </c>
      <c r="I481" s="28"/>
      <c r="J481" s="39">
        <f>SUM(J482:J484)</f>
        <v>0</v>
      </c>
    </row>
    <row r="482" spans="1:10">
      <c r="A482" s="11"/>
      <c r="B482" s="16"/>
      <c r="C482" s="17"/>
      <c r="D482" s="17"/>
      <c r="E482" s="17"/>
      <c r="F482" s="16"/>
      <c r="G482" s="16"/>
      <c r="H482" s="23"/>
      <c r="I482" s="28"/>
      <c r="J482" s="28">
        <f t="shared" si="11"/>
        <v>0</v>
      </c>
    </row>
    <row r="483" spans="1:10">
      <c r="A483" s="11"/>
      <c r="B483" s="16"/>
      <c r="C483" s="17"/>
      <c r="D483" s="17"/>
      <c r="E483" s="17"/>
      <c r="F483" s="16"/>
      <c r="G483" s="16"/>
      <c r="H483" s="23"/>
      <c r="I483" s="28"/>
      <c r="J483" s="28">
        <f t="shared" si="11"/>
        <v>0</v>
      </c>
    </row>
    <row r="484" spans="1:10">
      <c r="A484" s="11"/>
      <c r="B484" s="16"/>
      <c r="C484" s="17"/>
      <c r="D484" s="17"/>
      <c r="E484" s="17"/>
      <c r="F484" s="16"/>
      <c r="G484" s="16"/>
      <c r="H484" s="23"/>
      <c r="I484" s="28"/>
      <c r="J484" s="28">
        <f t="shared" si="11"/>
        <v>0</v>
      </c>
    </row>
    <row r="485" spans="1:10" ht="24.95" customHeight="1">
      <c r="A485" s="45" t="s">
        <v>75</v>
      </c>
      <c r="B485" s="10"/>
      <c r="C485" s="9" t="s">
        <v>212</v>
      </c>
      <c r="D485" s="10"/>
      <c r="E485" s="10"/>
      <c r="F485" s="10"/>
      <c r="G485" s="10"/>
      <c r="H485" s="23">
        <v>0</v>
      </c>
      <c r="I485" s="28"/>
      <c r="J485" s="39">
        <f>SUM(J486:J488)</f>
        <v>1362.83</v>
      </c>
    </row>
    <row r="486" spans="1:10" s="2" customFormat="1" ht="22.5">
      <c r="A486" s="11"/>
      <c r="B486" s="12"/>
      <c r="C486" s="173" t="s">
        <v>1229</v>
      </c>
      <c r="D486" s="171" t="s">
        <v>1026</v>
      </c>
      <c r="E486" s="14" t="s">
        <v>17</v>
      </c>
      <c r="F486" s="15" t="s">
        <v>39</v>
      </c>
      <c r="G486" s="15" t="s">
        <v>19</v>
      </c>
      <c r="H486" s="24">
        <v>30</v>
      </c>
      <c r="I486" s="28">
        <v>12.95</v>
      </c>
      <c r="J486" s="28">
        <f t="shared" si="11"/>
        <v>388.5</v>
      </c>
    </row>
    <row r="487" spans="1:10" s="2" customFormat="1" ht="22.5">
      <c r="A487" s="11"/>
      <c r="B487" s="12"/>
      <c r="C487" s="176" t="s">
        <v>1230</v>
      </c>
      <c r="D487" s="173" t="s">
        <v>1231</v>
      </c>
      <c r="E487" s="14" t="s">
        <v>459</v>
      </c>
      <c r="F487" s="15" t="s">
        <v>39</v>
      </c>
      <c r="G487" s="15" t="s">
        <v>1232</v>
      </c>
      <c r="H487" s="24">
        <v>31</v>
      </c>
      <c r="I487" s="28">
        <v>31.43</v>
      </c>
      <c r="J487" s="28">
        <f t="shared" si="11"/>
        <v>974.33</v>
      </c>
    </row>
    <row r="488" spans="1:10" s="2" customFormat="1" ht="12.75">
      <c r="A488" s="11"/>
      <c r="B488" s="12"/>
      <c r="C488" s="99"/>
      <c r="D488" s="83"/>
      <c r="E488" s="14"/>
      <c r="F488" s="15"/>
      <c r="G488" s="15"/>
      <c r="H488" s="24"/>
      <c r="I488" s="28"/>
      <c r="J488" s="28">
        <f t="shared" si="11"/>
        <v>0</v>
      </c>
    </row>
    <row r="489" spans="1:10" ht="24.95" customHeight="1">
      <c r="A489" s="45" t="s">
        <v>77</v>
      </c>
      <c r="B489" s="10"/>
      <c r="C489" s="9" t="s">
        <v>219</v>
      </c>
      <c r="D489" s="10"/>
      <c r="E489" s="10"/>
      <c r="F489" s="10"/>
      <c r="G489" s="10"/>
      <c r="H489" s="23">
        <v>0</v>
      </c>
      <c r="I489" s="28"/>
      <c r="J489" s="39">
        <f>SUM(J490:J492)</f>
        <v>0</v>
      </c>
    </row>
    <row r="490" spans="1:10">
      <c r="A490" s="11"/>
      <c r="B490" s="16"/>
      <c r="C490" s="17"/>
      <c r="D490" s="17"/>
      <c r="E490" s="17"/>
      <c r="F490" s="16"/>
      <c r="G490" s="16"/>
      <c r="H490" s="23"/>
      <c r="I490" s="28"/>
      <c r="J490" s="28">
        <f t="shared" ref="J490:J520" si="12">H490*I490</f>
        <v>0</v>
      </c>
    </row>
    <row r="491" spans="1:10">
      <c r="A491" s="11"/>
      <c r="B491" s="16"/>
      <c r="C491" s="17"/>
      <c r="D491" s="17"/>
      <c r="E491" s="17"/>
      <c r="F491" s="16"/>
      <c r="G491" s="16"/>
      <c r="H491" s="23"/>
      <c r="I491" s="28"/>
      <c r="J491" s="28"/>
    </row>
    <row r="492" spans="1:10">
      <c r="A492" s="11"/>
      <c r="B492" s="16"/>
      <c r="C492" s="17"/>
      <c r="D492" s="17"/>
      <c r="E492" s="17"/>
      <c r="F492" s="16"/>
      <c r="G492" s="16"/>
      <c r="H492" s="23"/>
      <c r="I492" s="28"/>
      <c r="J492" s="28">
        <f t="shared" si="12"/>
        <v>0</v>
      </c>
    </row>
    <row r="493" spans="1:10" ht="24.95" customHeight="1">
      <c r="A493" s="45" t="s">
        <v>79</v>
      </c>
      <c r="B493" s="10"/>
      <c r="C493" s="9" t="s">
        <v>220</v>
      </c>
      <c r="D493" s="10"/>
      <c r="E493" s="10"/>
      <c r="F493" s="10"/>
      <c r="G493" s="10"/>
      <c r="H493" s="23">
        <v>0</v>
      </c>
      <c r="I493" s="28"/>
      <c r="J493" s="39">
        <f>SUM(J494:J496)</f>
        <v>388.5</v>
      </c>
    </row>
    <row r="494" spans="1:10" s="2" customFormat="1">
      <c r="A494" s="11"/>
      <c r="B494" s="12"/>
      <c r="C494" s="170" t="s">
        <v>909</v>
      </c>
      <c r="D494" s="171" t="s">
        <v>910</v>
      </c>
      <c r="E494" s="14" t="s">
        <v>17</v>
      </c>
      <c r="F494" s="15" t="s">
        <v>39</v>
      </c>
      <c r="G494" s="15" t="s">
        <v>19</v>
      </c>
      <c r="H494" s="24">
        <v>30</v>
      </c>
      <c r="I494" s="28">
        <v>12.95</v>
      </c>
      <c r="J494" s="28">
        <f t="shared" si="12"/>
        <v>388.5</v>
      </c>
    </row>
    <row r="495" spans="1:10" s="2" customFormat="1">
      <c r="A495" s="11"/>
      <c r="B495" s="12"/>
      <c r="C495" s="13"/>
      <c r="D495" s="14"/>
      <c r="E495" s="14"/>
      <c r="F495" s="15"/>
      <c r="G495" s="15"/>
      <c r="H495" s="24"/>
      <c r="I495" s="28"/>
      <c r="J495" s="28">
        <f t="shared" si="12"/>
        <v>0</v>
      </c>
    </row>
    <row r="496" spans="1:10" s="2" customFormat="1">
      <c r="A496" s="11"/>
      <c r="B496" s="12"/>
      <c r="C496" s="13"/>
      <c r="D496" s="14"/>
      <c r="E496" s="14"/>
      <c r="F496" s="15"/>
      <c r="G496" s="15"/>
      <c r="H496" s="24"/>
      <c r="I496" s="28"/>
      <c r="J496" s="28">
        <f t="shared" si="12"/>
        <v>0</v>
      </c>
    </row>
    <row r="497" spans="1:10" ht="24.95" customHeight="1">
      <c r="A497" s="45" t="s">
        <v>81</v>
      </c>
      <c r="B497" s="10"/>
      <c r="C497" s="9" t="s">
        <v>227</v>
      </c>
      <c r="D497" s="10"/>
      <c r="E497" s="10"/>
      <c r="F497" s="10"/>
      <c r="G497" s="10"/>
      <c r="H497" s="23">
        <v>0</v>
      </c>
      <c r="I497" s="28"/>
      <c r="J497" s="39">
        <f>SUM(J498:J500)</f>
        <v>14.29</v>
      </c>
    </row>
    <row r="498" spans="1:10" ht="10.15" customHeight="1">
      <c r="A498" s="45"/>
      <c r="B498" s="10"/>
      <c r="C498" s="107" t="s">
        <v>1233</v>
      </c>
      <c r="D498" s="106" t="s">
        <v>913</v>
      </c>
      <c r="E498" s="14" t="s">
        <v>17</v>
      </c>
      <c r="F498" s="15" t="s">
        <v>39</v>
      </c>
      <c r="G498" s="15" t="s">
        <v>19</v>
      </c>
      <c r="H498" s="23">
        <v>1</v>
      </c>
      <c r="I498" s="28">
        <v>14.29</v>
      </c>
      <c r="J498" s="39">
        <f>I498*H498</f>
        <v>14.29</v>
      </c>
    </row>
    <row r="499" spans="1:10" ht="10.9" customHeight="1">
      <c r="A499" s="45"/>
      <c r="B499" s="10"/>
      <c r="C499" s="9"/>
      <c r="D499" s="10"/>
      <c r="E499" s="10"/>
      <c r="F499" s="10"/>
      <c r="G499" s="10"/>
      <c r="H499" s="23"/>
      <c r="I499" s="28"/>
      <c r="J499" s="39"/>
    </row>
    <row r="500" spans="1:10" s="2" customFormat="1">
      <c r="A500" s="11"/>
      <c r="B500" s="12"/>
      <c r="C500" s="13"/>
      <c r="D500" s="14"/>
      <c r="E500" s="14"/>
      <c r="F500" s="15"/>
      <c r="G500" s="15"/>
      <c r="H500" s="24"/>
      <c r="I500" s="28"/>
      <c r="J500" s="28">
        <f t="shared" si="12"/>
        <v>0</v>
      </c>
    </row>
    <row r="501" spans="1:10" ht="24.95" customHeight="1">
      <c r="A501" s="45" t="s">
        <v>83</v>
      </c>
      <c r="B501" s="10"/>
      <c r="C501" s="9" t="s">
        <v>58</v>
      </c>
      <c r="D501" s="10"/>
      <c r="E501" s="10"/>
      <c r="F501" s="10"/>
      <c r="G501" s="10"/>
      <c r="H501" s="23">
        <v>0</v>
      </c>
      <c r="I501" s="28"/>
      <c r="J501" s="39">
        <f>SUM(J504)</f>
        <v>0</v>
      </c>
    </row>
    <row r="502" spans="1:10" ht="10.9" customHeight="1">
      <c r="A502" s="9"/>
      <c r="B502" s="10"/>
      <c r="C502" s="9"/>
      <c r="D502" s="10"/>
      <c r="E502" s="10"/>
      <c r="F502" s="10"/>
      <c r="G502" s="10"/>
      <c r="H502" s="23"/>
      <c r="I502" s="28"/>
      <c r="J502" s="39"/>
    </row>
    <row r="503" spans="1:10" ht="10.9" customHeight="1">
      <c r="A503" s="9"/>
      <c r="B503" s="10"/>
      <c r="C503" s="9"/>
      <c r="D503" s="10"/>
      <c r="E503" s="10"/>
      <c r="F503" s="10"/>
      <c r="G503" s="10"/>
      <c r="H503" s="23"/>
      <c r="I503" s="28"/>
      <c r="J503" s="39"/>
    </row>
    <row r="504" spans="1:10" s="2" customFormat="1">
      <c r="A504" s="11"/>
      <c r="B504" s="12"/>
      <c r="C504" s="13"/>
      <c r="D504" s="14"/>
      <c r="E504" s="14"/>
      <c r="F504" s="15"/>
      <c r="G504" s="15"/>
      <c r="H504" s="24"/>
      <c r="I504" s="28"/>
      <c r="J504" s="28">
        <f t="shared" si="12"/>
        <v>0</v>
      </c>
    </row>
    <row r="505" spans="1:10" ht="24.95" customHeight="1">
      <c r="A505" s="45" t="s">
        <v>85</v>
      </c>
      <c r="B505" s="10"/>
      <c r="C505" s="9" t="s">
        <v>60</v>
      </c>
      <c r="D505" s="10"/>
      <c r="E505" s="10"/>
      <c r="F505" s="10"/>
      <c r="G505" s="10"/>
      <c r="H505" s="23">
        <v>0</v>
      </c>
      <c r="I505" s="28"/>
      <c r="J505" s="39">
        <f>SUM(J508)</f>
        <v>0</v>
      </c>
    </row>
    <row r="506" spans="1:10" ht="10.9" customHeight="1">
      <c r="A506" s="45"/>
      <c r="B506" s="10"/>
      <c r="C506" s="9"/>
      <c r="D506" s="10"/>
      <c r="E506" s="10"/>
      <c r="F506" s="10"/>
      <c r="G506" s="10"/>
      <c r="H506" s="23"/>
      <c r="I506" s="28"/>
      <c r="J506" s="39"/>
    </row>
    <row r="507" spans="1:10" ht="12.6" customHeight="1">
      <c r="A507" s="45"/>
      <c r="B507" s="10"/>
      <c r="C507" s="9"/>
      <c r="D507" s="10"/>
      <c r="E507" s="10"/>
      <c r="F507" s="10"/>
      <c r="G507" s="10"/>
      <c r="H507" s="23"/>
      <c r="I507" s="28"/>
      <c r="J507" s="39"/>
    </row>
    <row r="508" spans="1:10" s="2" customFormat="1">
      <c r="A508" s="11"/>
      <c r="B508" s="12"/>
      <c r="C508" s="13"/>
      <c r="D508" s="14"/>
      <c r="E508" s="14"/>
      <c r="F508" s="15"/>
      <c r="G508" s="15"/>
      <c r="H508" s="24"/>
      <c r="I508" s="28"/>
      <c r="J508" s="28">
        <f t="shared" si="12"/>
        <v>0</v>
      </c>
    </row>
    <row r="509" spans="1:10" ht="24.95" customHeight="1">
      <c r="A509" s="45" t="s">
        <v>126</v>
      </c>
      <c r="B509" s="10"/>
      <c r="C509" s="9" t="s">
        <v>60</v>
      </c>
      <c r="D509" s="10"/>
      <c r="E509" s="10"/>
      <c r="F509" s="10"/>
      <c r="G509" s="10"/>
      <c r="H509" s="23">
        <v>0</v>
      </c>
      <c r="I509" s="28"/>
      <c r="J509" s="39">
        <f>SUM(J510:J512)</f>
        <v>413.23</v>
      </c>
    </row>
    <row r="510" spans="1:10" s="2" customFormat="1" ht="22.5">
      <c r="A510" s="11"/>
      <c r="B510" s="12"/>
      <c r="C510" s="82" t="s">
        <v>1234</v>
      </c>
      <c r="D510" s="14"/>
      <c r="E510" s="14" t="s">
        <v>63</v>
      </c>
      <c r="F510" s="15" t="s">
        <v>39</v>
      </c>
      <c r="G510" s="15" t="s">
        <v>19</v>
      </c>
      <c r="H510" s="24">
        <v>31</v>
      </c>
      <c r="I510" s="28">
        <v>13.33</v>
      </c>
      <c r="J510" s="28">
        <f t="shared" si="12"/>
        <v>413.23</v>
      </c>
    </row>
    <row r="511" spans="1:10" s="2" customFormat="1">
      <c r="A511" s="11"/>
      <c r="B511" s="12"/>
      <c r="C511" s="13"/>
      <c r="D511" s="14"/>
      <c r="E511" s="14"/>
      <c r="F511" s="15"/>
      <c r="G511" s="15"/>
      <c r="H511" s="24"/>
      <c r="I511" s="28"/>
      <c r="J511" s="28">
        <f t="shared" si="12"/>
        <v>0</v>
      </c>
    </row>
    <row r="512" spans="1:10" s="2" customFormat="1">
      <c r="A512" s="11"/>
      <c r="B512" s="12"/>
      <c r="C512" s="13"/>
      <c r="D512" s="14"/>
      <c r="E512" s="14"/>
      <c r="F512" s="15"/>
      <c r="G512" s="15"/>
      <c r="H512" s="24"/>
      <c r="I512" s="28"/>
      <c r="J512" s="28">
        <f t="shared" si="12"/>
        <v>0</v>
      </c>
    </row>
    <row r="513" spans="1:10" ht="24.95" customHeight="1">
      <c r="A513" s="45" t="s">
        <v>127</v>
      </c>
      <c r="B513" s="10"/>
      <c r="C513" s="9" t="s">
        <v>230</v>
      </c>
      <c r="D513" s="10"/>
      <c r="E513" s="10"/>
      <c r="F513" s="10"/>
      <c r="G513" s="10"/>
      <c r="H513" s="23">
        <v>0</v>
      </c>
      <c r="I513" s="28"/>
      <c r="J513" s="39">
        <f>SUM(J514:J516)</f>
        <v>826.7700000000001</v>
      </c>
    </row>
    <row r="514" spans="1:10" s="2" customFormat="1" ht="45">
      <c r="A514" s="11"/>
      <c r="B514" s="12"/>
      <c r="C514" s="171" t="s">
        <v>1235</v>
      </c>
      <c r="D514" s="177" t="s">
        <v>915</v>
      </c>
      <c r="E514" s="14" t="s">
        <v>233</v>
      </c>
      <c r="F514" s="15" t="s">
        <v>39</v>
      </c>
      <c r="G514" s="15" t="s">
        <v>19</v>
      </c>
      <c r="H514" s="24">
        <v>31</v>
      </c>
      <c r="I514" s="28">
        <v>26.67</v>
      </c>
      <c r="J514" s="28">
        <f t="shared" si="12"/>
        <v>826.7700000000001</v>
      </c>
    </row>
    <row r="515" spans="1:10" s="2" customFormat="1">
      <c r="A515" s="11"/>
      <c r="B515" s="12"/>
      <c r="C515" s="13"/>
      <c r="D515" s="14"/>
      <c r="E515" s="14"/>
      <c r="F515" s="15"/>
      <c r="G515" s="15"/>
      <c r="H515" s="24"/>
      <c r="I515" s="28"/>
      <c r="J515" s="28">
        <f t="shared" si="12"/>
        <v>0</v>
      </c>
    </row>
    <row r="516" spans="1:10" s="2" customFormat="1">
      <c r="A516" s="11"/>
      <c r="B516" s="12"/>
      <c r="C516" s="13"/>
      <c r="D516" s="14"/>
      <c r="E516" s="14"/>
      <c r="F516" s="15"/>
      <c r="G516" s="15"/>
      <c r="H516" s="24"/>
      <c r="I516" s="28"/>
      <c r="J516" s="28">
        <f t="shared" si="12"/>
        <v>0</v>
      </c>
    </row>
    <row r="517" spans="1:10" ht="24.95" customHeight="1">
      <c r="A517" s="45" t="s">
        <v>128</v>
      </c>
      <c r="B517" s="10"/>
      <c r="C517" s="9" t="s">
        <v>235</v>
      </c>
      <c r="D517" s="10"/>
      <c r="E517" s="10"/>
      <c r="F517" s="10"/>
      <c r="G517" s="10"/>
      <c r="H517" s="23">
        <v>0</v>
      </c>
      <c r="I517" s="28"/>
      <c r="J517" s="39">
        <f>SUM(J518:J520)</f>
        <v>0</v>
      </c>
    </row>
    <row r="518" spans="1:10">
      <c r="A518" s="11"/>
      <c r="B518" s="16"/>
      <c r="C518" s="17"/>
      <c r="D518" s="17"/>
      <c r="E518" s="17"/>
      <c r="F518" s="16"/>
      <c r="G518" s="16"/>
      <c r="H518" s="23"/>
      <c r="I518" s="28"/>
      <c r="J518" s="28">
        <f t="shared" si="12"/>
        <v>0</v>
      </c>
    </row>
    <row r="519" spans="1:10" s="2" customFormat="1">
      <c r="A519" s="11"/>
      <c r="B519" s="12"/>
      <c r="C519" s="13"/>
      <c r="D519" s="14"/>
      <c r="E519" s="14"/>
      <c r="F519" s="15"/>
      <c r="G519" s="15"/>
      <c r="H519" s="24"/>
      <c r="I519" s="28"/>
      <c r="J519" s="28">
        <f t="shared" si="12"/>
        <v>0</v>
      </c>
    </row>
    <row r="520" spans="1:10" s="2" customFormat="1">
      <c r="A520" s="11"/>
      <c r="B520" s="12"/>
      <c r="C520" s="13"/>
      <c r="D520" s="14"/>
      <c r="E520" s="14"/>
      <c r="F520" s="15"/>
      <c r="G520" s="15"/>
      <c r="H520" s="24"/>
      <c r="I520" s="28"/>
      <c r="J520" s="28">
        <f t="shared" si="12"/>
        <v>0</v>
      </c>
    </row>
    <row r="521" spans="1:10" ht="24.95" customHeight="1">
      <c r="A521" s="45" t="s">
        <v>146</v>
      </c>
      <c r="B521" s="10"/>
      <c r="C521" s="9" t="s">
        <v>87</v>
      </c>
      <c r="D521" s="10"/>
      <c r="E521" s="10"/>
      <c r="F521" s="10"/>
      <c r="G521" s="10"/>
      <c r="H521" s="23">
        <v>0</v>
      </c>
      <c r="I521" s="28"/>
      <c r="J521" s="39">
        <f>SUM(J522:J523)</f>
        <v>388.5</v>
      </c>
    </row>
    <row r="522" spans="1:10" s="2" customFormat="1" ht="28.5" customHeight="1">
      <c r="A522" s="11"/>
      <c r="B522" s="12"/>
      <c r="C522" s="177" t="s">
        <v>1236</v>
      </c>
      <c r="D522" s="177" t="s">
        <v>483</v>
      </c>
      <c r="E522" s="14" t="s">
        <v>17</v>
      </c>
      <c r="F522" s="15" t="s">
        <v>39</v>
      </c>
      <c r="G522" s="15" t="s">
        <v>19</v>
      </c>
      <c r="H522" s="24">
        <v>30</v>
      </c>
      <c r="I522" s="28">
        <v>12.95</v>
      </c>
      <c r="J522" s="28">
        <f t="shared" ref="J522:J558" si="13">H522*I522</f>
        <v>388.5</v>
      </c>
    </row>
    <row r="523" spans="1:10" s="2" customFormat="1" ht="28.5" customHeight="1">
      <c r="A523" s="11"/>
      <c r="B523" s="12"/>
      <c r="C523" s="177"/>
      <c r="D523" s="177"/>
      <c r="E523" s="14"/>
      <c r="F523" s="15"/>
      <c r="G523" s="15"/>
      <c r="H523" s="24"/>
      <c r="I523" s="28"/>
      <c r="J523" s="28"/>
    </row>
    <row r="524" spans="1:10" s="2" customFormat="1" ht="37.5" customHeight="1">
      <c r="A524" s="11"/>
      <c r="B524" s="12"/>
      <c r="C524" s="10" t="s">
        <v>1237</v>
      </c>
      <c r="D524" s="14"/>
      <c r="E524" s="14"/>
      <c r="F524" s="15"/>
      <c r="G524" s="15"/>
      <c r="H524" s="24"/>
      <c r="I524" s="28"/>
      <c r="J524" s="28">
        <f>SUM(J525)</f>
        <v>14.29</v>
      </c>
    </row>
    <row r="525" spans="1:10" s="2" customFormat="1" ht="18.75" customHeight="1">
      <c r="A525" s="11"/>
      <c r="B525" s="12"/>
      <c r="C525" s="91" t="s">
        <v>1238</v>
      </c>
      <c r="D525" s="91" t="s">
        <v>1239</v>
      </c>
      <c r="E525" s="14" t="s">
        <v>17</v>
      </c>
      <c r="F525" s="15" t="s">
        <v>39</v>
      </c>
      <c r="G525" s="15" t="s">
        <v>19</v>
      </c>
      <c r="H525" s="24">
        <v>1</v>
      </c>
      <c r="I525" s="28">
        <v>14.29</v>
      </c>
      <c r="J525" s="28">
        <f t="shared" si="13"/>
        <v>14.29</v>
      </c>
    </row>
    <row r="526" spans="1:10" s="2" customFormat="1" ht="18.75" customHeight="1">
      <c r="A526" s="11"/>
      <c r="B526" s="12"/>
      <c r="C526" s="91"/>
      <c r="D526" s="91"/>
      <c r="E526" s="14"/>
      <c r="F526" s="15"/>
      <c r="G526" s="15"/>
      <c r="H526" s="24"/>
      <c r="I526" s="28"/>
      <c r="J526" s="28"/>
    </row>
    <row r="527" spans="1:10" ht="42.75" customHeight="1">
      <c r="A527" s="45" t="s">
        <v>175</v>
      </c>
      <c r="B527" s="10"/>
      <c r="C527" s="9" t="s">
        <v>65</v>
      </c>
      <c r="D527" s="10"/>
      <c r="E527" s="10"/>
      <c r="F527" s="10"/>
      <c r="G527" s="10"/>
      <c r="H527" s="23">
        <v>0</v>
      </c>
      <c r="I527" s="28"/>
      <c r="J527" s="39">
        <f>SUM(J528:J530)</f>
        <v>149.4</v>
      </c>
    </row>
    <row r="528" spans="1:10" s="2" customFormat="1" ht="22.5">
      <c r="A528" s="11"/>
      <c r="B528" s="12"/>
      <c r="C528" s="178" t="s">
        <v>464</v>
      </c>
      <c r="D528" s="179" t="s">
        <v>1240</v>
      </c>
      <c r="E528" s="14" t="s">
        <v>17</v>
      </c>
      <c r="F528" s="15" t="s">
        <v>39</v>
      </c>
      <c r="G528" s="171" t="s">
        <v>1199</v>
      </c>
      <c r="H528" s="24">
        <v>18</v>
      </c>
      <c r="I528" s="28">
        <v>8.3000000000000007</v>
      </c>
      <c r="J528" s="28">
        <f t="shared" si="13"/>
        <v>149.4</v>
      </c>
    </row>
    <row r="529" spans="1:10" s="2" customFormat="1">
      <c r="A529" s="11"/>
      <c r="B529" s="12"/>
      <c r="C529" s="13"/>
      <c r="D529" s="14"/>
      <c r="E529" s="14"/>
      <c r="F529" s="15"/>
      <c r="G529" s="15"/>
      <c r="H529" s="24"/>
      <c r="I529" s="28"/>
      <c r="J529" s="28"/>
    </row>
    <row r="530" spans="1:10" s="2" customFormat="1">
      <c r="A530" s="11"/>
      <c r="B530" s="12"/>
      <c r="C530" s="13"/>
      <c r="D530" s="14"/>
      <c r="E530" s="14"/>
      <c r="F530" s="15"/>
      <c r="G530" s="15"/>
      <c r="H530" s="24"/>
      <c r="I530" s="28"/>
      <c r="J530" s="28">
        <f t="shared" si="13"/>
        <v>0</v>
      </c>
    </row>
    <row r="531" spans="1:10" ht="24.95" customHeight="1">
      <c r="A531" s="45" t="s">
        <v>176</v>
      </c>
      <c r="B531" s="10"/>
      <c r="C531" s="9" t="s">
        <v>70</v>
      </c>
      <c r="D531" s="10"/>
      <c r="E531" s="10"/>
      <c r="F531" s="10"/>
      <c r="G531" s="10"/>
      <c r="H531" s="23">
        <v>0</v>
      </c>
      <c r="I531" s="28"/>
      <c r="J531" s="39">
        <f>SUM(J532:J534)</f>
        <v>0</v>
      </c>
    </row>
    <row r="532" spans="1:10">
      <c r="A532" s="11"/>
      <c r="B532" s="16"/>
      <c r="C532" s="17"/>
      <c r="D532" s="17"/>
      <c r="E532" s="17"/>
      <c r="F532" s="16"/>
      <c r="G532" s="16"/>
      <c r="H532" s="23"/>
      <c r="I532" s="28"/>
      <c r="J532" s="28">
        <f t="shared" si="13"/>
        <v>0</v>
      </c>
    </row>
    <row r="533" spans="1:10">
      <c r="A533" s="11"/>
      <c r="B533" s="16"/>
      <c r="C533" s="17"/>
      <c r="D533" s="17"/>
      <c r="E533" s="17"/>
      <c r="F533" s="16"/>
      <c r="G533" s="16"/>
      <c r="H533" s="23"/>
      <c r="I533" s="28"/>
      <c r="J533" s="28">
        <f t="shared" si="13"/>
        <v>0</v>
      </c>
    </row>
    <row r="534" spans="1:10" s="2" customFormat="1">
      <c r="A534" s="11"/>
      <c r="B534" s="12"/>
      <c r="C534" s="13"/>
      <c r="D534" s="14"/>
      <c r="E534" s="14"/>
      <c r="F534" s="15"/>
      <c r="G534" s="15"/>
      <c r="H534" s="24"/>
      <c r="I534" s="28"/>
      <c r="J534" s="28">
        <f t="shared" si="13"/>
        <v>0</v>
      </c>
    </row>
    <row r="535" spans="1:10" ht="24.95" customHeight="1">
      <c r="A535" s="45" t="s">
        <v>177</v>
      </c>
      <c r="B535" s="10"/>
      <c r="C535" s="9" t="s">
        <v>72</v>
      </c>
      <c r="D535" s="10"/>
      <c r="E535" s="10"/>
      <c r="F535" s="10"/>
      <c r="G535" s="10"/>
      <c r="H535" s="23">
        <v>0</v>
      </c>
      <c r="I535" s="28"/>
      <c r="J535" s="39">
        <f>SUM(J536:J538)</f>
        <v>0</v>
      </c>
    </row>
    <row r="536" spans="1:10">
      <c r="A536" s="11"/>
      <c r="B536" s="16"/>
      <c r="C536" s="17"/>
      <c r="D536" s="17"/>
      <c r="E536" s="17"/>
      <c r="F536" s="16"/>
      <c r="G536" s="16"/>
      <c r="H536" s="23"/>
      <c r="I536" s="28"/>
      <c r="J536" s="28">
        <f t="shared" si="13"/>
        <v>0</v>
      </c>
    </row>
    <row r="537" spans="1:10">
      <c r="A537" s="11"/>
      <c r="B537" s="16"/>
      <c r="C537" s="17"/>
      <c r="D537" s="17"/>
      <c r="E537" s="17"/>
      <c r="F537" s="16"/>
      <c r="G537" s="16"/>
      <c r="H537" s="23"/>
      <c r="I537" s="28"/>
      <c r="J537" s="28">
        <f t="shared" si="13"/>
        <v>0</v>
      </c>
    </row>
    <row r="538" spans="1:10" s="2" customFormat="1">
      <c r="A538" s="11"/>
      <c r="B538" s="12"/>
      <c r="C538" s="14"/>
      <c r="D538" s="14"/>
      <c r="E538" s="14"/>
      <c r="F538" s="15"/>
      <c r="G538" s="15"/>
      <c r="H538" s="24"/>
      <c r="I538" s="28"/>
      <c r="J538" s="28">
        <f t="shared" si="13"/>
        <v>0</v>
      </c>
    </row>
    <row r="539" spans="1:10" ht="24.95" customHeight="1">
      <c r="A539" s="45" t="s">
        <v>240</v>
      </c>
      <c r="B539" s="10"/>
      <c r="C539" s="9" t="s">
        <v>74</v>
      </c>
      <c r="D539" s="10"/>
      <c r="E539" s="10"/>
      <c r="F539" s="10"/>
      <c r="G539" s="10"/>
      <c r="H539" s="23">
        <v>0</v>
      </c>
      <c r="I539" s="28"/>
      <c r="J539" s="39">
        <f>SUM(J540:J542)</f>
        <v>0</v>
      </c>
    </row>
    <row r="540" spans="1:10" s="2" customFormat="1">
      <c r="A540" s="11"/>
      <c r="B540" s="12"/>
      <c r="C540" s="13"/>
      <c r="D540" s="14"/>
      <c r="E540" s="14"/>
      <c r="F540" s="15"/>
      <c r="G540" s="15"/>
      <c r="H540" s="24"/>
      <c r="I540" s="28"/>
      <c r="J540" s="28">
        <f t="shared" si="13"/>
        <v>0</v>
      </c>
    </row>
    <row r="541" spans="1:10" s="2" customFormat="1" ht="10.9" customHeight="1">
      <c r="A541" s="11"/>
      <c r="B541" s="12"/>
      <c r="C541" s="13"/>
      <c r="D541" s="14"/>
      <c r="E541" s="14"/>
      <c r="F541" s="15"/>
      <c r="G541" s="15"/>
      <c r="H541" s="24"/>
      <c r="I541" s="28"/>
      <c r="J541" s="28">
        <f t="shared" si="13"/>
        <v>0</v>
      </c>
    </row>
    <row r="542" spans="1:10" s="2" customFormat="1" ht="9.6" customHeight="1">
      <c r="A542" s="11"/>
      <c r="B542" s="12"/>
      <c r="C542" s="13"/>
      <c r="D542" s="14"/>
      <c r="E542" s="14"/>
      <c r="F542" s="15"/>
      <c r="G542" s="15"/>
      <c r="H542" s="24"/>
      <c r="I542" s="28"/>
      <c r="J542" s="28">
        <f t="shared" si="13"/>
        <v>0</v>
      </c>
    </row>
    <row r="543" spans="1:10" ht="24.95" customHeight="1">
      <c r="A543" s="45" t="s">
        <v>241</v>
      </c>
      <c r="B543" s="10"/>
      <c r="C543" s="9" t="s">
        <v>76</v>
      </c>
      <c r="D543" s="10"/>
      <c r="E543" s="10"/>
      <c r="F543" s="10"/>
      <c r="G543" s="10"/>
      <c r="H543" s="23">
        <v>0</v>
      </c>
      <c r="I543" s="28"/>
      <c r="J543" s="39">
        <f>SUM(J544:J546)</f>
        <v>0</v>
      </c>
    </row>
    <row r="544" spans="1:10">
      <c r="A544" s="11"/>
      <c r="B544" s="16"/>
      <c r="C544" s="17"/>
      <c r="D544" s="17"/>
      <c r="E544" s="17"/>
      <c r="F544" s="16"/>
      <c r="G544" s="16"/>
      <c r="H544" s="23"/>
      <c r="I544" s="28"/>
      <c r="J544" s="28">
        <f t="shared" si="13"/>
        <v>0</v>
      </c>
    </row>
    <row r="545" spans="1:10">
      <c r="A545" s="11"/>
      <c r="B545" s="16"/>
      <c r="C545" s="17"/>
      <c r="D545" s="17"/>
      <c r="E545" s="17"/>
      <c r="F545" s="16"/>
      <c r="G545" s="16"/>
      <c r="H545" s="23"/>
      <c r="I545" s="28"/>
      <c r="J545" s="28"/>
    </row>
    <row r="546" spans="1:10">
      <c r="A546" s="11"/>
      <c r="B546" s="16"/>
      <c r="C546" s="17"/>
      <c r="D546" s="17"/>
      <c r="E546" s="17"/>
      <c r="F546" s="16"/>
      <c r="G546" s="16"/>
      <c r="H546" s="23"/>
      <c r="I546" s="28"/>
      <c r="J546" s="28">
        <f t="shared" si="13"/>
        <v>0</v>
      </c>
    </row>
    <row r="547" spans="1:10" ht="24.95" customHeight="1">
      <c r="A547" s="45" t="s">
        <v>242</v>
      </c>
      <c r="B547" s="10"/>
      <c r="C547" s="9" t="s">
        <v>78</v>
      </c>
      <c r="D547" s="10"/>
      <c r="E547" s="10"/>
      <c r="F547" s="10"/>
      <c r="G547" s="10"/>
      <c r="H547" s="23">
        <v>0</v>
      </c>
      <c r="I547" s="28"/>
      <c r="J547" s="39">
        <f>SUM(J548:J550)</f>
        <v>0</v>
      </c>
    </row>
    <row r="548" spans="1:10">
      <c r="A548" s="11"/>
      <c r="B548" s="16"/>
      <c r="C548" s="17"/>
      <c r="D548" s="17"/>
      <c r="E548" s="17"/>
      <c r="F548" s="16"/>
      <c r="G548" s="16"/>
      <c r="H548" s="23"/>
      <c r="I548" s="28"/>
      <c r="J548" s="28">
        <f t="shared" si="13"/>
        <v>0</v>
      </c>
    </row>
    <row r="549" spans="1:10" s="2" customFormat="1">
      <c r="A549" s="11"/>
      <c r="B549" s="12"/>
      <c r="C549" s="14"/>
      <c r="D549" s="14"/>
      <c r="E549" s="14"/>
      <c r="F549" s="15"/>
      <c r="G549" s="15"/>
      <c r="H549" s="24"/>
      <c r="I549" s="28"/>
      <c r="J549" s="28">
        <f t="shared" si="13"/>
        <v>0</v>
      </c>
    </row>
    <row r="550" spans="1:10" s="2" customFormat="1">
      <c r="A550" s="11"/>
      <c r="B550" s="12"/>
      <c r="C550" s="14"/>
      <c r="D550" s="14"/>
      <c r="E550" s="14"/>
      <c r="F550" s="15"/>
      <c r="G550" s="15"/>
      <c r="H550" s="24"/>
      <c r="I550" s="28"/>
      <c r="J550" s="28">
        <f t="shared" si="13"/>
        <v>0</v>
      </c>
    </row>
    <row r="551" spans="1:10" ht="24.95" customHeight="1">
      <c r="A551" s="45" t="s">
        <v>243</v>
      </c>
      <c r="B551" s="10"/>
      <c r="C551" s="9" t="s">
        <v>80</v>
      </c>
      <c r="D551" s="10"/>
      <c r="E551" s="10"/>
      <c r="F551" s="10"/>
      <c r="G551" s="10"/>
      <c r="H551" s="23">
        <v>0</v>
      </c>
      <c r="I551" s="28"/>
      <c r="J551" s="39">
        <f>SUM(J554)</f>
        <v>0</v>
      </c>
    </row>
    <row r="552" spans="1:10" ht="10.9" customHeight="1">
      <c r="A552" s="45"/>
      <c r="B552" s="10"/>
      <c r="C552" s="9"/>
      <c r="D552" s="10"/>
      <c r="E552" s="10"/>
      <c r="F552" s="10"/>
      <c r="G552" s="10"/>
      <c r="H552" s="23"/>
      <c r="I552" s="28"/>
      <c r="J552" s="39"/>
    </row>
    <row r="553" spans="1:10" ht="10.9" customHeight="1">
      <c r="A553" s="45"/>
      <c r="B553" s="10"/>
      <c r="C553" s="9"/>
      <c r="D553" s="10"/>
      <c r="E553" s="10"/>
      <c r="F553" s="10"/>
      <c r="G553" s="10"/>
      <c r="H553" s="23"/>
      <c r="I553" s="28"/>
      <c r="J553" s="39"/>
    </row>
    <row r="554" spans="1:10" ht="10.9" customHeight="1">
      <c r="A554" s="11"/>
      <c r="B554" s="16"/>
      <c r="C554" s="17"/>
      <c r="D554" s="17"/>
      <c r="E554" s="17"/>
      <c r="F554" s="16"/>
      <c r="G554" s="16"/>
      <c r="H554" s="23"/>
      <c r="I554" s="28"/>
      <c r="J554" s="28">
        <f t="shared" si="13"/>
        <v>0</v>
      </c>
    </row>
    <row r="555" spans="1:10" ht="24.95" customHeight="1">
      <c r="A555" s="45" t="s">
        <v>244</v>
      </c>
      <c r="B555" s="10"/>
      <c r="C555" s="9" t="s">
        <v>82</v>
      </c>
      <c r="D555" s="10"/>
      <c r="E555" s="10"/>
      <c r="F555" s="10"/>
      <c r="G555" s="10"/>
      <c r="H555" s="23">
        <v>0</v>
      </c>
      <c r="I555" s="28"/>
      <c r="J555" s="39">
        <f>SUM(J556:J558)</f>
        <v>0</v>
      </c>
    </row>
    <row r="556" spans="1:10">
      <c r="A556" s="11"/>
      <c r="B556" s="16"/>
      <c r="C556" s="17"/>
      <c r="D556" s="17"/>
      <c r="E556" s="17"/>
      <c r="F556" s="16"/>
      <c r="G556" s="16"/>
      <c r="H556" s="23"/>
      <c r="I556" s="28"/>
      <c r="J556" s="28">
        <f t="shared" si="13"/>
        <v>0</v>
      </c>
    </row>
    <row r="557" spans="1:10">
      <c r="A557" s="11"/>
      <c r="B557" s="16"/>
      <c r="C557" s="17"/>
      <c r="D557" s="17"/>
      <c r="E557" s="17"/>
      <c r="F557" s="16"/>
      <c r="G557" s="16"/>
      <c r="H557" s="23"/>
      <c r="I557" s="28"/>
      <c r="J557" s="28">
        <f t="shared" si="13"/>
        <v>0</v>
      </c>
    </row>
    <row r="558" spans="1:10">
      <c r="A558" s="11"/>
      <c r="B558" s="16"/>
      <c r="C558" s="17"/>
      <c r="D558" s="17"/>
      <c r="E558" s="17"/>
      <c r="F558" s="16"/>
      <c r="G558" s="16"/>
      <c r="H558" s="23"/>
      <c r="I558" s="28"/>
      <c r="J558" s="28">
        <f t="shared" si="13"/>
        <v>0</v>
      </c>
    </row>
    <row r="559" spans="1:10" ht="24.95" customHeight="1">
      <c r="A559" s="45" t="s">
        <v>245</v>
      </c>
      <c r="B559" s="10"/>
      <c r="C559" s="9" t="s">
        <v>84</v>
      </c>
      <c r="D559" s="10"/>
      <c r="E559" s="10"/>
      <c r="F559" s="10"/>
      <c r="G559" s="10"/>
      <c r="H559" s="23">
        <v>0</v>
      </c>
      <c r="I559" s="28"/>
      <c r="J559" s="39">
        <f>SUM(J560:J562)</f>
        <v>0</v>
      </c>
    </row>
    <row r="560" spans="1:10">
      <c r="A560" s="11"/>
      <c r="B560" s="16"/>
      <c r="C560" s="17"/>
      <c r="D560" s="17"/>
      <c r="E560" s="17"/>
      <c r="F560" s="16"/>
      <c r="G560" s="16"/>
      <c r="H560" s="23"/>
      <c r="I560" s="28"/>
      <c r="J560" s="28">
        <f t="shared" ref="J560:J580" si="14">H560*I560</f>
        <v>0</v>
      </c>
    </row>
    <row r="561" spans="1:10">
      <c r="A561" s="11"/>
      <c r="B561" s="16"/>
      <c r="C561" s="17"/>
      <c r="D561" s="17"/>
      <c r="E561" s="17"/>
      <c r="F561" s="16"/>
      <c r="G561" s="16"/>
      <c r="H561" s="23"/>
      <c r="I561" s="28"/>
      <c r="J561" s="28">
        <f t="shared" si="14"/>
        <v>0</v>
      </c>
    </row>
    <row r="562" spans="1:10">
      <c r="A562" s="11"/>
      <c r="B562" s="16"/>
      <c r="C562" s="17"/>
      <c r="D562" s="17"/>
      <c r="E562" s="17"/>
      <c r="F562" s="16"/>
      <c r="G562" s="16"/>
      <c r="H562" s="23"/>
      <c r="I562" s="28"/>
      <c r="J562" s="28">
        <f t="shared" si="14"/>
        <v>0</v>
      </c>
    </row>
    <row r="563" spans="1:10" ht="24.95" customHeight="1">
      <c r="A563" s="45" t="s">
        <v>246</v>
      </c>
      <c r="B563" s="10"/>
      <c r="C563" s="9" t="s">
        <v>86</v>
      </c>
      <c r="D563" s="10"/>
      <c r="E563" s="10"/>
      <c r="F563" s="10"/>
      <c r="G563" s="10"/>
      <c r="H563" s="23">
        <v>0</v>
      </c>
      <c r="I563" s="28"/>
      <c r="J563" s="28">
        <f>SUM(J564:J566)</f>
        <v>0</v>
      </c>
    </row>
    <row r="564" spans="1:10">
      <c r="A564" s="11"/>
      <c r="B564" s="16"/>
      <c r="C564" s="17"/>
      <c r="D564" s="17"/>
      <c r="E564" s="17"/>
      <c r="F564" s="16"/>
      <c r="G564" s="16"/>
      <c r="H564" s="23"/>
      <c r="I564" s="28"/>
      <c r="J564" s="28">
        <f t="shared" si="14"/>
        <v>0</v>
      </c>
    </row>
    <row r="565" spans="1:10">
      <c r="A565" s="11"/>
      <c r="B565" s="16"/>
      <c r="C565" s="17"/>
      <c r="D565" s="17"/>
      <c r="E565" s="17"/>
      <c r="F565" s="16"/>
      <c r="G565" s="16"/>
      <c r="H565" s="23"/>
      <c r="I565" s="28"/>
      <c r="J565" s="28">
        <f t="shared" si="14"/>
        <v>0</v>
      </c>
    </row>
    <row r="566" spans="1:10" s="2" customFormat="1">
      <c r="A566" s="11"/>
      <c r="B566" s="12"/>
      <c r="C566" s="13"/>
      <c r="D566" s="14"/>
      <c r="E566" s="14"/>
      <c r="F566" s="15"/>
      <c r="G566" s="15"/>
      <c r="H566" s="24"/>
      <c r="I566" s="28"/>
      <c r="J566" s="28">
        <f t="shared" si="14"/>
        <v>0</v>
      </c>
    </row>
    <row r="567" spans="1:10" s="2" customFormat="1" ht="15.75">
      <c r="A567" s="32" t="s">
        <v>91</v>
      </c>
      <c r="B567" s="33"/>
      <c r="C567" s="34"/>
      <c r="D567" s="35"/>
      <c r="E567" s="35"/>
      <c r="F567" s="36"/>
      <c r="G567" s="36"/>
      <c r="H567" s="37"/>
      <c r="I567" s="38"/>
      <c r="J567" s="28"/>
    </row>
    <row r="568" spans="1:10" ht="24.95" customHeight="1">
      <c r="A568" s="41" t="s">
        <v>247</v>
      </c>
      <c r="B568" s="40"/>
      <c r="C568" s="42"/>
      <c r="D568" s="42"/>
      <c r="E568" s="42"/>
      <c r="F568" s="42"/>
      <c r="G568" s="42"/>
      <c r="H568" s="43"/>
      <c r="I568" s="44"/>
      <c r="J568" s="28">
        <f>J577+J585+J597+J621+J625+J629+J633+J641+J646+J654+J658+J666+J669+J672</f>
        <v>7730.15</v>
      </c>
    </row>
    <row r="569" spans="1:10" ht="24.95" customHeight="1">
      <c r="A569" s="45" t="s">
        <v>13</v>
      </c>
      <c r="B569" s="10"/>
      <c r="C569" s="9" t="s">
        <v>93</v>
      </c>
      <c r="D569" s="10"/>
      <c r="E569" s="10"/>
      <c r="F569" s="10"/>
      <c r="G569" s="10"/>
      <c r="H569" s="23">
        <v>0</v>
      </c>
      <c r="I569" s="28"/>
      <c r="J569" s="28">
        <f>SUM(J570:J572)</f>
        <v>0</v>
      </c>
    </row>
    <row r="570" spans="1:10" s="2" customFormat="1">
      <c r="A570" s="11"/>
      <c r="B570" s="12"/>
      <c r="C570" s="13"/>
      <c r="D570" s="14"/>
      <c r="E570" s="14"/>
      <c r="F570" s="15"/>
      <c r="G570" s="15"/>
      <c r="H570" s="24"/>
      <c r="I570" s="28"/>
      <c r="J570" s="28">
        <f t="shared" si="14"/>
        <v>0</v>
      </c>
    </row>
    <row r="571" spans="1:10" s="2" customFormat="1">
      <c r="A571" s="11"/>
      <c r="B571" s="12"/>
      <c r="C571" s="13"/>
      <c r="D571" s="14"/>
      <c r="E571" s="14"/>
      <c r="F571" s="15"/>
      <c r="G571" s="15"/>
      <c r="H571" s="24"/>
      <c r="I571" s="28"/>
      <c r="J571" s="28">
        <f t="shared" si="14"/>
        <v>0</v>
      </c>
    </row>
    <row r="572" spans="1:10" s="2" customFormat="1">
      <c r="A572" s="11"/>
      <c r="B572" s="12"/>
      <c r="C572" s="13"/>
      <c r="D572" s="14"/>
      <c r="E572" s="14"/>
      <c r="F572" s="15"/>
      <c r="G572" s="15"/>
      <c r="H572" s="24"/>
      <c r="I572" s="28"/>
      <c r="J572" s="28">
        <f t="shared" si="14"/>
        <v>0</v>
      </c>
    </row>
    <row r="573" spans="1:10" ht="24.95" customHeight="1">
      <c r="A573" s="45" t="s">
        <v>94</v>
      </c>
      <c r="B573" s="10"/>
      <c r="C573" s="9" t="s">
        <v>95</v>
      </c>
      <c r="D573" s="10"/>
      <c r="E573" s="10"/>
      <c r="F573" s="10"/>
      <c r="G573" s="10"/>
      <c r="H573" s="23">
        <v>0</v>
      </c>
      <c r="I573" s="28"/>
      <c r="J573" s="28">
        <f>SUM(J574:J576)</f>
        <v>0</v>
      </c>
    </row>
    <row r="574" spans="1:10" s="2" customFormat="1">
      <c r="A574" s="11"/>
      <c r="B574" s="12"/>
      <c r="J574" s="28"/>
    </row>
    <row r="575" spans="1:10" s="2" customFormat="1">
      <c r="A575" s="11"/>
      <c r="B575" s="12"/>
      <c r="C575" s="13"/>
      <c r="D575" s="14"/>
      <c r="E575" s="14"/>
      <c r="F575" s="15"/>
      <c r="G575" s="15"/>
      <c r="H575" s="24"/>
      <c r="I575" s="28"/>
      <c r="J575" s="28">
        <f t="shared" si="14"/>
        <v>0</v>
      </c>
    </row>
    <row r="576" spans="1:10" s="2" customFormat="1">
      <c r="A576" s="11"/>
      <c r="B576" s="12"/>
      <c r="C576" s="13"/>
      <c r="D576" s="14"/>
      <c r="E576" s="14"/>
      <c r="F576" s="15"/>
      <c r="G576" s="15"/>
      <c r="H576" s="24"/>
      <c r="I576" s="28"/>
      <c r="J576" s="28">
        <f t="shared" si="14"/>
        <v>0</v>
      </c>
    </row>
    <row r="577" spans="1:10" ht="24.95" customHeight="1">
      <c r="A577" s="45" t="s">
        <v>96</v>
      </c>
      <c r="B577" s="10"/>
      <c r="C577" s="9" t="s">
        <v>97</v>
      </c>
      <c r="D577" s="10"/>
      <c r="E577" s="10"/>
      <c r="F577" s="10"/>
      <c r="G577" s="10"/>
      <c r="H577" s="23">
        <v>0</v>
      </c>
      <c r="I577" s="28"/>
      <c r="J577" s="28">
        <f>SUM(J578:J580)</f>
        <v>544.96</v>
      </c>
    </row>
    <row r="578" spans="1:10" s="2" customFormat="1" ht="22.5">
      <c r="A578" s="11"/>
      <c r="B578" s="12"/>
      <c r="C578" s="173" t="s">
        <v>1241</v>
      </c>
      <c r="D578" s="171" t="s">
        <v>1242</v>
      </c>
      <c r="E578" s="14" t="s">
        <v>17</v>
      </c>
      <c r="F578" s="15" t="s">
        <v>41</v>
      </c>
      <c r="G578" s="15" t="s">
        <v>472</v>
      </c>
      <c r="H578" s="24">
        <v>52</v>
      </c>
      <c r="I578" s="28">
        <v>10.48</v>
      </c>
      <c r="J578" s="28">
        <f>H578*I578</f>
        <v>544.96</v>
      </c>
    </row>
    <row r="579" spans="1:10" s="2" customFormat="1">
      <c r="A579" s="11"/>
      <c r="B579" s="12"/>
      <c r="C579" s="13"/>
      <c r="D579" s="14"/>
      <c r="E579" s="14"/>
      <c r="F579" s="15"/>
      <c r="G579" s="15"/>
      <c r="H579" s="24"/>
      <c r="I579" s="28"/>
      <c r="J579" s="28">
        <f t="shared" si="14"/>
        <v>0</v>
      </c>
    </row>
    <row r="580" spans="1:10" s="2" customFormat="1">
      <c r="A580" s="11"/>
      <c r="B580" s="12"/>
      <c r="C580" s="13"/>
      <c r="D580" s="14"/>
      <c r="E580" s="14"/>
      <c r="F580" s="15"/>
      <c r="G580" s="15"/>
      <c r="H580" s="24"/>
      <c r="I580" s="28"/>
      <c r="J580" s="28">
        <f t="shared" si="14"/>
        <v>0</v>
      </c>
    </row>
    <row r="581" spans="1:10" ht="24.95" customHeight="1">
      <c r="A581" s="45" t="s">
        <v>104</v>
      </c>
      <c r="B581" s="10"/>
      <c r="C581" s="9" t="s">
        <v>28</v>
      </c>
      <c r="D581" s="10"/>
      <c r="E581" s="10"/>
      <c r="F581" s="10"/>
      <c r="G581" s="10"/>
      <c r="H581" s="23">
        <v>0</v>
      </c>
      <c r="I581" s="28"/>
      <c r="J581" s="28">
        <f>SUM(J582:J584)</f>
        <v>0</v>
      </c>
    </row>
    <row r="582" spans="1:10">
      <c r="A582" s="11"/>
      <c r="B582" s="16"/>
      <c r="C582" s="17"/>
      <c r="D582" s="17"/>
      <c r="E582" s="17"/>
      <c r="F582" s="16"/>
      <c r="G582" s="16"/>
      <c r="H582" s="23"/>
      <c r="I582" s="28"/>
      <c r="J582" s="28">
        <f t="shared" ref="J582:J624" si="15">H582*I582</f>
        <v>0</v>
      </c>
    </row>
    <row r="583" spans="1:10">
      <c r="A583" s="11"/>
      <c r="B583" s="16"/>
      <c r="C583" s="17"/>
      <c r="D583" s="17"/>
      <c r="E583" s="17"/>
      <c r="F583" s="16"/>
      <c r="G583" s="16"/>
      <c r="H583" s="23"/>
      <c r="I583" s="28"/>
      <c r="J583" s="28">
        <f t="shared" si="15"/>
        <v>0</v>
      </c>
    </row>
    <row r="584" spans="1:10">
      <c r="A584" s="11"/>
      <c r="B584" s="16"/>
      <c r="C584" s="17"/>
      <c r="D584" s="17"/>
      <c r="E584" s="17"/>
      <c r="F584" s="16"/>
      <c r="G584" s="16"/>
      <c r="H584" s="23"/>
      <c r="I584" s="28"/>
      <c r="J584" s="28">
        <f t="shared" si="15"/>
        <v>0</v>
      </c>
    </row>
    <row r="585" spans="1:10" ht="24.95" customHeight="1">
      <c r="A585" s="45" t="s">
        <v>39</v>
      </c>
      <c r="B585" s="10"/>
      <c r="C585" s="9" t="s">
        <v>250</v>
      </c>
      <c r="D585" s="10"/>
      <c r="E585" s="10"/>
      <c r="F585" s="10"/>
      <c r="G585" s="10"/>
      <c r="H585" s="23">
        <v>0</v>
      </c>
      <c r="I585" s="28"/>
      <c r="J585" s="28">
        <f>SUM(J586:J588)</f>
        <v>706.49</v>
      </c>
    </row>
    <row r="586" spans="1:10" s="2" customFormat="1" ht="45">
      <c r="A586" s="11"/>
      <c r="B586" s="12"/>
      <c r="C586" s="173" t="s">
        <v>1243</v>
      </c>
      <c r="D586" s="173" t="s">
        <v>1244</v>
      </c>
      <c r="E586" s="14" t="s">
        <v>17</v>
      </c>
      <c r="F586" s="15" t="s">
        <v>41</v>
      </c>
      <c r="G586" s="171" t="s">
        <v>1224</v>
      </c>
      <c r="H586" s="24">
        <v>53</v>
      </c>
      <c r="I586" s="28">
        <v>13.33</v>
      </c>
      <c r="J586" s="28">
        <f t="shared" si="15"/>
        <v>706.49</v>
      </c>
    </row>
    <row r="587" spans="1:10" s="2" customFormat="1">
      <c r="A587" s="11"/>
      <c r="B587" s="12"/>
      <c r="C587" s="13"/>
      <c r="D587" s="14"/>
      <c r="E587" s="14"/>
      <c r="F587" s="15"/>
      <c r="G587" s="15"/>
      <c r="H587" s="24"/>
      <c r="I587" s="28"/>
      <c r="J587" s="28">
        <f t="shared" si="15"/>
        <v>0</v>
      </c>
    </row>
    <row r="588" spans="1:10" s="2" customFormat="1">
      <c r="A588" s="11"/>
      <c r="B588" s="12"/>
      <c r="C588" s="13"/>
      <c r="D588" s="14"/>
      <c r="E588" s="14"/>
      <c r="F588" s="15"/>
      <c r="G588" s="15"/>
      <c r="H588" s="24"/>
      <c r="I588" s="28"/>
      <c r="J588" s="28">
        <f t="shared" si="15"/>
        <v>0</v>
      </c>
    </row>
    <row r="589" spans="1:10" ht="24.95" customHeight="1">
      <c r="A589" s="45" t="s">
        <v>41</v>
      </c>
      <c r="B589" s="10"/>
      <c r="C589" s="9" t="s">
        <v>256</v>
      </c>
      <c r="D589" s="10"/>
      <c r="E589" s="10"/>
      <c r="F589" s="10"/>
      <c r="G589" s="10"/>
      <c r="H589" s="23">
        <v>0</v>
      </c>
      <c r="I589" s="28"/>
      <c r="J589" s="28">
        <f>SUM(J590:J592)</f>
        <v>0</v>
      </c>
    </row>
    <row r="590" spans="1:10">
      <c r="A590" s="11"/>
      <c r="B590" s="16"/>
      <c r="C590" s="17"/>
      <c r="D590" s="17"/>
      <c r="E590" s="17"/>
      <c r="F590" s="16"/>
      <c r="G590" s="16"/>
      <c r="H590" s="23"/>
      <c r="I590" s="28"/>
      <c r="J590" s="28">
        <f t="shared" si="15"/>
        <v>0</v>
      </c>
    </row>
    <row r="591" spans="1:10">
      <c r="A591" s="11"/>
      <c r="B591" s="16"/>
      <c r="C591" s="17"/>
      <c r="D591" s="17"/>
      <c r="E591" s="17"/>
      <c r="F591" s="16"/>
      <c r="G591" s="16"/>
      <c r="H591" s="23"/>
      <c r="I591" s="28"/>
      <c r="J591" s="28">
        <f t="shared" si="15"/>
        <v>0</v>
      </c>
    </row>
    <row r="592" spans="1:10" s="2" customFormat="1">
      <c r="A592" s="11"/>
      <c r="B592" s="12"/>
      <c r="C592" s="13"/>
      <c r="D592" s="14"/>
      <c r="E592" s="14"/>
      <c r="F592" s="15"/>
      <c r="G592" s="15"/>
      <c r="H592" s="24"/>
      <c r="I592" s="28"/>
      <c r="J592" s="28">
        <f t="shared" si="15"/>
        <v>0</v>
      </c>
    </row>
    <row r="593" spans="1:10" ht="24.95" customHeight="1">
      <c r="A593" s="45" t="s">
        <v>43</v>
      </c>
      <c r="B593" s="10"/>
      <c r="C593" s="9" t="s">
        <v>257</v>
      </c>
      <c r="D593" s="10"/>
      <c r="E593" s="10"/>
      <c r="F593" s="10"/>
      <c r="G593" s="10"/>
      <c r="H593" s="23">
        <v>0</v>
      </c>
      <c r="I593" s="28"/>
      <c r="J593" s="28">
        <f>SUM(J594:J596)</f>
        <v>0</v>
      </c>
    </row>
    <row r="594" spans="1:10">
      <c r="A594" s="11"/>
      <c r="B594" s="16"/>
      <c r="C594" s="17"/>
      <c r="D594" s="17"/>
      <c r="E594" s="17"/>
      <c r="F594" s="16"/>
      <c r="G594" s="16"/>
      <c r="H594" s="23"/>
      <c r="I594" s="28"/>
      <c r="J594" s="28">
        <f t="shared" si="15"/>
        <v>0</v>
      </c>
    </row>
    <row r="595" spans="1:10">
      <c r="A595" s="11"/>
      <c r="B595" s="16"/>
      <c r="C595" s="17"/>
      <c r="D595" s="17"/>
      <c r="E595" s="17"/>
      <c r="F595" s="16"/>
      <c r="G595" s="16"/>
      <c r="H595" s="23"/>
      <c r="I595" s="28"/>
      <c r="J595" s="28">
        <f t="shared" si="15"/>
        <v>0</v>
      </c>
    </row>
    <row r="596" spans="1:10">
      <c r="A596" s="11"/>
      <c r="B596" s="16"/>
      <c r="C596" s="17"/>
      <c r="D596" s="17"/>
      <c r="E596" s="17"/>
      <c r="F596" s="16"/>
      <c r="G596" s="16"/>
      <c r="H596" s="23"/>
      <c r="I596" s="28"/>
      <c r="J596" s="28">
        <f t="shared" si="15"/>
        <v>0</v>
      </c>
    </row>
    <row r="597" spans="1:10" ht="24.95" customHeight="1">
      <c r="A597" s="45" t="s">
        <v>49</v>
      </c>
      <c r="B597" s="10"/>
      <c r="C597" s="9" t="s">
        <v>260</v>
      </c>
      <c r="D597" s="10"/>
      <c r="E597" s="10"/>
      <c r="F597" s="10"/>
      <c r="G597" s="10"/>
      <c r="H597" s="23">
        <v>0</v>
      </c>
      <c r="I597" s="28"/>
      <c r="J597" s="28">
        <f>SUM(J598:J600)</f>
        <v>178.16</v>
      </c>
    </row>
    <row r="598" spans="1:10" s="2" customFormat="1" ht="22.5">
      <c r="A598" s="11"/>
      <c r="B598" s="12"/>
      <c r="C598" s="173" t="s">
        <v>1245</v>
      </c>
      <c r="D598" s="173" t="s">
        <v>1246</v>
      </c>
      <c r="E598" s="14" t="s">
        <v>17</v>
      </c>
      <c r="F598" s="15" t="s">
        <v>41</v>
      </c>
      <c r="G598" s="15" t="s">
        <v>472</v>
      </c>
      <c r="H598" s="24">
        <v>17</v>
      </c>
      <c r="I598" s="28">
        <v>10.48</v>
      </c>
      <c r="J598" s="28">
        <f t="shared" si="15"/>
        <v>178.16</v>
      </c>
    </row>
    <row r="599" spans="1:10" s="2" customFormat="1">
      <c r="A599" s="11"/>
      <c r="B599" s="12"/>
      <c r="C599" s="13"/>
      <c r="D599" s="14"/>
      <c r="E599" s="14"/>
      <c r="F599" s="15"/>
      <c r="G599" s="15"/>
      <c r="H599" s="24"/>
      <c r="I599" s="28"/>
      <c r="J599" s="28">
        <f t="shared" si="15"/>
        <v>0</v>
      </c>
    </row>
    <row r="600" spans="1:10" s="2" customFormat="1">
      <c r="A600" s="11"/>
      <c r="B600" s="12"/>
      <c r="C600" s="13"/>
      <c r="D600" s="14"/>
      <c r="E600" s="14"/>
      <c r="F600" s="15"/>
      <c r="G600" s="15"/>
      <c r="H600" s="24"/>
      <c r="I600" s="28"/>
      <c r="J600" s="28">
        <f t="shared" si="15"/>
        <v>0</v>
      </c>
    </row>
    <row r="601" spans="1:10" ht="24.95" customHeight="1">
      <c r="A601" s="45" t="s">
        <v>51</v>
      </c>
      <c r="B601" s="10"/>
      <c r="C601" s="9" t="s">
        <v>261</v>
      </c>
      <c r="D601" s="10"/>
      <c r="E601" s="10"/>
      <c r="F601" s="10"/>
      <c r="G601" s="10"/>
      <c r="H601" s="23">
        <v>0</v>
      </c>
      <c r="I601" s="28"/>
      <c r="J601" s="28">
        <f>SUM(J602:J604)</f>
        <v>0</v>
      </c>
    </row>
    <row r="602" spans="1:10">
      <c r="A602" s="11"/>
      <c r="B602" s="16"/>
      <c r="C602" s="17"/>
      <c r="D602" s="17"/>
      <c r="E602" s="17"/>
      <c r="F602" s="16"/>
      <c r="G602" s="16"/>
      <c r="H602" s="23"/>
      <c r="I602" s="28"/>
      <c r="J602" s="28">
        <f t="shared" si="15"/>
        <v>0</v>
      </c>
    </row>
    <row r="603" spans="1:10">
      <c r="A603" s="11"/>
      <c r="B603" s="16"/>
      <c r="C603" s="17"/>
      <c r="D603" s="17"/>
      <c r="E603" s="17"/>
      <c r="F603" s="16"/>
      <c r="G603" s="16"/>
      <c r="H603" s="23"/>
      <c r="I603" s="28"/>
      <c r="J603" s="28"/>
    </row>
    <row r="604" spans="1:10">
      <c r="A604" s="11"/>
      <c r="B604" s="16"/>
      <c r="C604" s="17"/>
      <c r="D604" s="17"/>
      <c r="E604" s="17"/>
      <c r="F604" s="16"/>
      <c r="G604" s="16"/>
      <c r="H604" s="23"/>
      <c r="I604" s="28"/>
      <c r="J604" s="28">
        <f t="shared" si="15"/>
        <v>0</v>
      </c>
    </row>
    <row r="605" spans="1:10" ht="24.95" customHeight="1">
      <c r="A605" s="45" t="s">
        <v>55</v>
      </c>
      <c r="B605" s="10"/>
      <c r="C605" s="9" t="s">
        <v>262</v>
      </c>
      <c r="D605" s="10"/>
      <c r="E605" s="10"/>
      <c r="F605" s="10"/>
      <c r="G605" s="10"/>
      <c r="H605" s="23">
        <v>0</v>
      </c>
      <c r="I605" s="28"/>
      <c r="J605" s="28">
        <f>SUM(J606:J608)</f>
        <v>0</v>
      </c>
    </row>
    <row r="606" spans="1:10">
      <c r="A606" s="11"/>
      <c r="B606" s="16"/>
      <c r="C606" s="17"/>
      <c r="D606" s="17"/>
      <c r="E606" s="17"/>
      <c r="F606" s="16"/>
      <c r="G606" s="16"/>
      <c r="H606" s="23"/>
      <c r="I606" s="28"/>
      <c r="J606" s="28">
        <f t="shared" si="15"/>
        <v>0</v>
      </c>
    </row>
    <row r="607" spans="1:10">
      <c r="A607" s="11"/>
      <c r="B607" s="16"/>
      <c r="C607" s="17"/>
      <c r="D607" s="17"/>
      <c r="E607" s="17"/>
      <c r="F607" s="16"/>
      <c r="G607" s="16"/>
      <c r="H607" s="23"/>
      <c r="I607" s="28"/>
      <c r="J607" s="28">
        <f t="shared" si="15"/>
        <v>0</v>
      </c>
    </row>
    <row r="608" spans="1:10">
      <c r="A608" s="11"/>
      <c r="B608" s="16"/>
      <c r="C608" s="17"/>
      <c r="D608" s="17"/>
      <c r="E608" s="17"/>
      <c r="F608" s="16"/>
      <c r="G608" s="16"/>
      <c r="H608" s="23"/>
      <c r="I608" s="28"/>
      <c r="J608" s="28">
        <f t="shared" si="15"/>
        <v>0</v>
      </c>
    </row>
    <row r="609" spans="1:10" ht="24.95" customHeight="1">
      <c r="A609" s="45" t="s">
        <v>57</v>
      </c>
      <c r="B609" s="10"/>
      <c r="C609" s="9" t="s">
        <v>263</v>
      </c>
      <c r="D609" s="10"/>
      <c r="E609" s="10"/>
      <c r="F609" s="10"/>
      <c r="G609" s="10"/>
      <c r="H609" s="23">
        <v>0</v>
      </c>
      <c r="I609" s="28"/>
      <c r="J609" s="28">
        <f>SUM(J610:J612)</f>
        <v>0</v>
      </c>
    </row>
    <row r="610" spans="1:10">
      <c r="A610" s="11"/>
      <c r="B610" s="16"/>
      <c r="C610" s="17"/>
      <c r="D610" s="17"/>
      <c r="E610" s="17"/>
      <c r="F610" s="16"/>
      <c r="G610" s="16"/>
      <c r="H610" s="23"/>
      <c r="I610" s="28"/>
      <c r="J610" s="28">
        <f t="shared" si="15"/>
        <v>0</v>
      </c>
    </row>
    <row r="611" spans="1:10">
      <c r="A611" s="11"/>
      <c r="B611" s="16"/>
      <c r="C611" s="17"/>
      <c r="D611" s="17"/>
      <c r="E611" s="17"/>
      <c r="F611" s="16"/>
      <c r="G611" s="16"/>
      <c r="H611" s="23"/>
      <c r="I611" s="28"/>
      <c r="J611" s="28">
        <f t="shared" si="15"/>
        <v>0</v>
      </c>
    </row>
    <row r="612" spans="1:10">
      <c r="A612" s="11"/>
      <c r="B612" s="16"/>
      <c r="C612" s="17"/>
      <c r="D612" s="17"/>
      <c r="E612" s="17"/>
      <c r="F612" s="16"/>
      <c r="G612" s="16"/>
      <c r="H612" s="23"/>
      <c r="I612" s="28"/>
      <c r="J612" s="28">
        <f t="shared" si="15"/>
        <v>0</v>
      </c>
    </row>
    <row r="613" spans="1:10" ht="24.95" customHeight="1">
      <c r="A613" s="45" t="s">
        <v>59</v>
      </c>
      <c r="B613" s="10"/>
      <c r="C613" s="9" t="s">
        <v>264</v>
      </c>
      <c r="D613" s="10"/>
      <c r="E613" s="10"/>
      <c r="F613" s="10"/>
      <c r="G613" s="10"/>
      <c r="H613" s="23">
        <v>0</v>
      </c>
      <c r="I613" s="28"/>
      <c r="J613" s="28">
        <f>SUM(J614:J616)</f>
        <v>0</v>
      </c>
    </row>
    <row r="614" spans="1:10" s="2" customFormat="1">
      <c r="A614" s="11"/>
      <c r="B614" s="12"/>
      <c r="C614" s="13"/>
      <c r="D614" s="14"/>
      <c r="E614" s="14"/>
      <c r="F614" s="15"/>
      <c r="G614" s="15"/>
      <c r="H614" s="24"/>
      <c r="I614" s="28"/>
      <c r="J614" s="28">
        <f t="shared" si="15"/>
        <v>0</v>
      </c>
    </row>
    <row r="615" spans="1:10" s="2" customFormat="1">
      <c r="A615" s="11"/>
      <c r="B615" s="12"/>
      <c r="C615" s="13"/>
      <c r="D615" s="14"/>
      <c r="E615" s="14"/>
      <c r="F615" s="15"/>
      <c r="G615" s="15"/>
      <c r="H615" s="24"/>
      <c r="I615" s="28"/>
      <c r="J615" s="28"/>
    </row>
    <row r="616" spans="1:10" s="2" customFormat="1">
      <c r="A616" s="11"/>
      <c r="B616" s="12"/>
      <c r="C616" s="13"/>
      <c r="D616" s="14"/>
      <c r="E616" s="14"/>
      <c r="F616" s="15"/>
      <c r="G616" s="15"/>
      <c r="H616" s="24"/>
      <c r="I616" s="28"/>
      <c r="J616" s="28">
        <f t="shared" si="15"/>
        <v>0</v>
      </c>
    </row>
    <row r="617" spans="1:10" ht="24.95" customHeight="1">
      <c r="A617" s="45" t="s">
        <v>64</v>
      </c>
      <c r="B617" s="10"/>
      <c r="C617" s="9" t="s">
        <v>44</v>
      </c>
      <c r="D617" s="10"/>
      <c r="E617" s="10"/>
      <c r="F617" s="10"/>
      <c r="G617" s="10"/>
      <c r="H617" s="23">
        <v>0</v>
      </c>
      <c r="I617" s="28"/>
      <c r="J617" s="28">
        <f>SUM(J618:J620)</f>
        <v>0</v>
      </c>
    </row>
    <row r="618" spans="1:10" s="2" customFormat="1">
      <c r="A618" s="11"/>
      <c r="B618" s="12"/>
      <c r="C618" s="13"/>
      <c r="D618" s="14"/>
      <c r="E618" s="14"/>
      <c r="F618" s="15"/>
      <c r="G618" s="15"/>
      <c r="H618" s="24"/>
      <c r="I618" s="28"/>
      <c r="J618" s="28">
        <f t="shared" si="15"/>
        <v>0</v>
      </c>
    </row>
    <row r="619" spans="1:10" s="2" customFormat="1">
      <c r="A619" s="11"/>
      <c r="B619" s="12"/>
      <c r="C619" s="13"/>
      <c r="D619" s="14"/>
      <c r="E619" s="14"/>
      <c r="F619" s="15"/>
      <c r="G619" s="15"/>
      <c r="H619" s="24"/>
      <c r="I619" s="28"/>
      <c r="J619" s="28">
        <f t="shared" si="15"/>
        <v>0</v>
      </c>
    </row>
    <row r="620" spans="1:10" s="2" customFormat="1">
      <c r="A620" s="11"/>
      <c r="B620" s="12"/>
      <c r="C620" s="13"/>
      <c r="D620" s="14"/>
      <c r="E620" s="14"/>
      <c r="F620" s="15"/>
      <c r="G620" s="15"/>
      <c r="H620" s="24"/>
      <c r="I620" s="28"/>
      <c r="J620" s="28">
        <f t="shared" si="15"/>
        <v>0</v>
      </c>
    </row>
    <row r="621" spans="1:10" ht="24.95" customHeight="1">
      <c r="A621" s="45" t="s">
        <v>69</v>
      </c>
      <c r="B621" s="10"/>
      <c r="C621" s="9" t="s">
        <v>50</v>
      </c>
      <c r="D621" s="10"/>
      <c r="E621" s="10"/>
      <c r="F621" s="10"/>
      <c r="G621" s="10"/>
      <c r="H621" s="23">
        <v>0</v>
      </c>
      <c r="I621" s="28"/>
      <c r="J621" s="28">
        <f>SUM(J622:J624)</f>
        <v>28.58</v>
      </c>
    </row>
    <row r="622" spans="1:10" ht="22.5">
      <c r="A622" s="11"/>
      <c r="B622" s="16"/>
      <c r="C622" s="178" t="s">
        <v>1247</v>
      </c>
      <c r="D622" s="176" t="s">
        <v>202</v>
      </c>
      <c r="E622" s="14" t="s">
        <v>17</v>
      </c>
      <c r="F622" s="16">
        <v>6</v>
      </c>
      <c r="G622" s="15" t="s">
        <v>19</v>
      </c>
      <c r="H622" s="23">
        <v>2</v>
      </c>
      <c r="I622" s="28">
        <v>14.29</v>
      </c>
      <c r="J622" s="28">
        <f t="shared" si="15"/>
        <v>28.58</v>
      </c>
    </row>
    <row r="623" spans="1:10">
      <c r="A623" s="11"/>
      <c r="B623" s="16"/>
      <c r="C623" s="17"/>
      <c r="D623" s="17"/>
      <c r="E623" s="17"/>
      <c r="F623" s="16"/>
      <c r="G623" s="16"/>
      <c r="H623" s="23"/>
      <c r="I623" s="28"/>
      <c r="J623" s="28"/>
    </row>
    <row r="624" spans="1:10">
      <c r="A624" s="11"/>
      <c r="B624" s="16"/>
      <c r="C624" s="17"/>
      <c r="D624" s="17"/>
      <c r="E624" s="17"/>
      <c r="F624" s="16"/>
      <c r="G624" s="16"/>
      <c r="H624" s="23"/>
      <c r="I624" s="28"/>
      <c r="J624" s="28">
        <f t="shared" si="15"/>
        <v>0</v>
      </c>
    </row>
    <row r="625" spans="1:10" ht="24.95" customHeight="1">
      <c r="A625" s="45" t="s">
        <v>71</v>
      </c>
      <c r="B625" s="10"/>
      <c r="C625" s="9" t="s">
        <v>203</v>
      </c>
      <c r="D625" s="10"/>
      <c r="E625" s="10"/>
      <c r="F625" s="10"/>
      <c r="G625" s="10"/>
      <c r="H625" s="23">
        <v>0</v>
      </c>
      <c r="I625" s="28"/>
      <c r="J625" s="28">
        <f>SUM(J626:J628)</f>
        <v>1514.21</v>
      </c>
    </row>
    <row r="626" spans="1:10" s="2" customFormat="1" ht="56.25">
      <c r="A626" s="11"/>
      <c r="B626" s="12"/>
      <c r="C626" s="88" t="s">
        <v>1248</v>
      </c>
      <c r="D626" s="88" t="s">
        <v>205</v>
      </c>
      <c r="E626" s="14" t="s">
        <v>1249</v>
      </c>
      <c r="F626" s="15" t="s">
        <v>41</v>
      </c>
      <c r="G626" s="15" t="s">
        <v>19</v>
      </c>
      <c r="H626" s="24">
        <v>53</v>
      </c>
      <c r="I626" s="28">
        <v>28.57</v>
      </c>
      <c r="J626" s="28">
        <f t="shared" ref="J626:J670" si="16">H626*I626</f>
        <v>1514.21</v>
      </c>
    </row>
    <row r="627" spans="1:10" s="2" customFormat="1">
      <c r="A627" s="11"/>
      <c r="B627" s="12"/>
      <c r="C627" s="13"/>
      <c r="D627" s="14"/>
      <c r="E627" s="14"/>
      <c r="F627" s="15"/>
      <c r="G627" s="15"/>
      <c r="H627" s="24"/>
      <c r="I627" s="28"/>
      <c r="J627" s="28">
        <f t="shared" si="16"/>
        <v>0</v>
      </c>
    </row>
    <row r="628" spans="1:10" s="2" customFormat="1">
      <c r="A628" s="11"/>
      <c r="B628" s="12"/>
      <c r="C628" s="13"/>
      <c r="D628" s="14"/>
      <c r="E628" s="14"/>
      <c r="F628" s="15"/>
      <c r="G628" s="15"/>
      <c r="H628" s="24"/>
      <c r="I628" s="28"/>
      <c r="J628" s="28">
        <f t="shared" si="16"/>
        <v>0</v>
      </c>
    </row>
    <row r="629" spans="1:10" ht="24.95" customHeight="1">
      <c r="A629" s="45" t="s">
        <v>73</v>
      </c>
      <c r="B629" s="10"/>
      <c r="C629" s="9" t="s">
        <v>207</v>
      </c>
      <c r="D629" s="10"/>
      <c r="E629" s="10"/>
      <c r="F629" s="10"/>
      <c r="G629" s="10"/>
      <c r="H629" s="23">
        <v>0</v>
      </c>
      <c r="I629" s="28"/>
      <c r="J629" s="28">
        <f>SUM(J630:J632)</f>
        <v>14.29</v>
      </c>
    </row>
    <row r="630" spans="1:10" ht="22.5">
      <c r="A630" s="11"/>
      <c r="B630" s="16"/>
      <c r="C630" s="91" t="s">
        <v>1250</v>
      </c>
      <c r="D630" s="92" t="s">
        <v>814</v>
      </c>
      <c r="E630" s="14" t="s">
        <v>17</v>
      </c>
      <c r="F630" s="16">
        <v>6</v>
      </c>
      <c r="G630" s="15" t="s">
        <v>19</v>
      </c>
      <c r="H630" s="23">
        <v>1</v>
      </c>
      <c r="I630" s="28">
        <v>14.29</v>
      </c>
      <c r="J630" s="28">
        <f t="shared" si="16"/>
        <v>14.29</v>
      </c>
    </row>
    <row r="631" spans="1:10">
      <c r="A631" s="11"/>
      <c r="B631" s="16"/>
      <c r="C631" s="17"/>
      <c r="D631" s="17"/>
      <c r="E631" s="17"/>
      <c r="F631" s="16"/>
      <c r="G631" s="16"/>
      <c r="H631" s="23"/>
      <c r="I631" s="28"/>
      <c r="J631" s="28">
        <f t="shared" si="16"/>
        <v>0</v>
      </c>
    </row>
    <row r="632" spans="1:10">
      <c r="A632" s="11"/>
      <c r="B632" s="16"/>
      <c r="C632" s="17"/>
      <c r="D632" s="17"/>
      <c r="E632" s="17"/>
      <c r="F632" s="16"/>
      <c r="G632" s="16"/>
      <c r="H632" s="23"/>
      <c r="I632" s="28"/>
      <c r="J632" s="28">
        <f t="shared" si="16"/>
        <v>0</v>
      </c>
    </row>
    <row r="633" spans="1:10" ht="24.95" customHeight="1">
      <c r="A633" s="45" t="s">
        <v>75</v>
      </c>
      <c r="B633" s="10"/>
      <c r="C633" s="9" t="s">
        <v>212</v>
      </c>
      <c r="D633" s="10"/>
      <c r="E633" s="10"/>
      <c r="F633" s="10"/>
      <c r="G633" s="10"/>
      <c r="H633" s="23">
        <v>0</v>
      </c>
      <c r="I633" s="28"/>
      <c r="J633" s="28">
        <f>SUM(J634:J636)</f>
        <v>673.4</v>
      </c>
    </row>
    <row r="634" spans="1:10" s="2" customFormat="1" ht="22.5">
      <c r="A634" s="11"/>
      <c r="B634" s="12"/>
      <c r="C634" s="173" t="s">
        <v>1251</v>
      </c>
      <c r="D634" s="173" t="s">
        <v>775</v>
      </c>
      <c r="E634" s="14" t="s">
        <v>17</v>
      </c>
      <c r="F634" s="15" t="s">
        <v>41</v>
      </c>
      <c r="G634" s="15" t="s">
        <v>19</v>
      </c>
      <c r="H634" s="24">
        <v>52</v>
      </c>
      <c r="I634" s="28">
        <v>12.95</v>
      </c>
      <c r="J634" s="28">
        <f t="shared" si="16"/>
        <v>673.4</v>
      </c>
    </row>
    <row r="635" spans="1:10" s="2" customFormat="1">
      <c r="A635" s="11"/>
      <c r="B635" s="12"/>
      <c r="C635" s="13"/>
      <c r="D635" s="14"/>
      <c r="E635" s="14"/>
      <c r="F635" s="15"/>
      <c r="G635" s="15"/>
      <c r="H635" s="24"/>
      <c r="I635" s="28"/>
      <c r="J635" s="28">
        <f t="shared" si="16"/>
        <v>0</v>
      </c>
    </row>
    <row r="636" spans="1:10" s="2" customFormat="1">
      <c r="A636" s="11"/>
      <c r="B636" s="12"/>
      <c r="C636" s="13"/>
      <c r="D636" s="14"/>
      <c r="E636" s="14"/>
      <c r="F636" s="15"/>
      <c r="G636" s="15"/>
      <c r="H636" s="24"/>
      <c r="I636" s="28"/>
      <c r="J636" s="28">
        <f t="shared" si="16"/>
        <v>0</v>
      </c>
    </row>
    <row r="637" spans="1:10" ht="24.95" customHeight="1">
      <c r="A637" s="45" t="s">
        <v>77</v>
      </c>
      <c r="B637" s="10"/>
      <c r="C637" s="9" t="s">
        <v>219</v>
      </c>
      <c r="D637" s="10"/>
      <c r="E637" s="10"/>
      <c r="F637" s="10"/>
      <c r="G637" s="10"/>
      <c r="H637" s="23">
        <v>0</v>
      </c>
      <c r="I637" s="28"/>
      <c r="J637" s="28">
        <f>SUM(J638:J640)</f>
        <v>0</v>
      </c>
    </row>
    <row r="638" spans="1:10">
      <c r="A638" s="11"/>
      <c r="B638" s="16"/>
      <c r="C638" s="17"/>
      <c r="D638" s="17"/>
      <c r="E638" s="17"/>
      <c r="F638" s="16"/>
      <c r="G638" s="16"/>
      <c r="H638" s="23"/>
      <c r="I638" s="28"/>
      <c r="J638" s="28">
        <f t="shared" si="16"/>
        <v>0</v>
      </c>
    </row>
    <row r="639" spans="1:10">
      <c r="A639" s="11"/>
      <c r="B639" s="16"/>
      <c r="C639" s="17"/>
      <c r="D639" s="17"/>
      <c r="E639" s="17"/>
      <c r="F639" s="16"/>
      <c r="G639" s="16"/>
      <c r="H639" s="23"/>
      <c r="I639" s="28"/>
      <c r="J639" s="28"/>
    </row>
    <row r="640" spans="1:10">
      <c r="A640" s="11"/>
      <c r="B640" s="16"/>
      <c r="C640" s="17"/>
      <c r="D640" s="17"/>
      <c r="E640" s="17"/>
      <c r="F640" s="16"/>
      <c r="G640" s="16"/>
      <c r="H640" s="23"/>
      <c r="I640" s="28"/>
      <c r="J640" s="28">
        <f t="shared" si="16"/>
        <v>0</v>
      </c>
    </row>
    <row r="641" spans="1:10" ht="24.95" customHeight="1">
      <c r="A641" s="45" t="s">
        <v>79</v>
      </c>
      <c r="B641" s="10"/>
      <c r="C641" s="9" t="s">
        <v>220</v>
      </c>
      <c r="D641" s="10"/>
      <c r="E641" s="10"/>
      <c r="F641" s="10"/>
      <c r="G641" s="10"/>
      <c r="H641" s="23">
        <v>0</v>
      </c>
      <c r="I641" s="28"/>
      <c r="J641" s="28">
        <f>SUM(J642:J644)</f>
        <v>825.8</v>
      </c>
    </row>
    <row r="642" spans="1:10" s="2" customFormat="1" ht="27.75" customHeight="1">
      <c r="A642" s="11"/>
      <c r="B642" s="12"/>
      <c r="C642" s="173" t="s">
        <v>1252</v>
      </c>
      <c r="D642" s="170" t="s">
        <v>777</v>
      </c>
      <c r="E642" s="14" t="s">
        <v>17</v>
      </c>
      <c r="F642" s="15" t="s">
        <v>41</v>
      </c>
      <c r="G642" s="15" t="s">
        <v>19</v>
      </c>
      <c r="H642" s="24">
        <v>52</v>
      </c>
      <c r="I642" s="28">
        <v>12.95</v>
      </c>
      <c r="J642" s="28">
        <f t="shared" si="16"/>
        <v>673.4</v>
      </c>
    </row>
    <row r="643" spans="1:10" s="2" customFormat="1" ht="22.5">
      <c r="A643" s="11"/>
      <c r="B643" s="12"/>
      <c r="C643" s="180" t="s">
        <v>1253</v>
      </c>
      <c r="D643" s="173" t="s">
        <v>777</v>
      </c>
      <c r="E643" s="14" t="s">
        <v>459</v>
      </c>
      <c r="F643" s="15" t="s">
        <v>41</v>
      </c>
      <c r="G643" s="15" t="s">
        <v>19</v>
      </c>
      <c r="H643" s="24">
        <v>10</v>
      </c>
      <c r="I643" s="28">
        <v>15.24</v>
      </c>
      <c r="J643" s="28">
        <f t="shared" si="16"/>
        <v>152.4</v>
      </c>
    </row>
    <row r="644" spans="1:10" s="2" customFormat="1">
      <c r="A644" s="11"/>
      <c r="B644" s="12"/>
      <c r="C644" s="13"/>
      <c r="D644" s="14"/>
      <c r="E644" s="14"/>
      <c r="F644" s="15"/>
      <c r="G644" s="15"/>
      <c r="H644" s="24"/>
      <c r="I644" s="28"/>
      <c r="J644" s="28"/>
    </row>
    <row r="645" spans="1:10" s="2" customFormat="1">
      <c r="A645" s="11"/>
      <c r="B645" s="12"/>
      <c r="C645" s="13"/>
      <c r="D645" s="14"/>
      <c r="E645" s="14"/>
      <c r="F645" s="15"/>
      <c r="G645" s="15"/>
      <c r="H645" s="24"/>
      <c r="I645" s="28"/>
      <c r="J645" s="28"/>
    </row>
    <row r="646" spans="1:10" ht="24.95" customHeight="1">
      <c r="A646" s="45" t="s">
        <v>81</v>
      </c>
      <c r="B646" s="10"/>
      <c r="C646" s="9" t="s">
        <v>227</v>
      </c>
      <c r="D646" s="10"/>
      <c r="E646" s="10"/>
      <c r="F646" s="10"/>
      <c r="G646" s="10"/>
      <c r="H646" s="23">
        <v>0</v>
      </c>
      <c r="I646" s="28"/>
      <c r="J646" s="28">
        <f>SUM(J647)</f>
        <v>14.29</v>
      </c>
    </row>
    <row r="647" spans="1:10" ht="18.75" customHeight="1">
      <c r="A647" s="45"/>
      <c r="B647" s="10"/>
      <c r="C647" s="107" t="s">
        <v>1254</v>
      </c>
      <c r="D647" s="92" t="s">
        <v>913</v>
      </c>
      <c r="E647" s="14" t="s">
        <v>17</v>
      </c>
      <c r="F647" s="15" t="s">
        <v>41</v>
      </c>
      <c r="G647" s="15" t="s">
        <v>19</v>
      </c>
      <c r="H647" s="23">
        <v>1</v>
      </c>
      <c r="I647" s="28">
        <v>14.29</v>
      </c>
      <c r="J647" s="28">
        <f>I647*H647</f>
        <v>14.29</v>
      </c>
    </row>
    <row r="648" spans="1:10" ht="10.15" customHeight="1">
      <c r="A648" s="45"/>
      <c r="B648" s="10"/>
      <c r="C648" s="9"/>
      <c r="D648" s="10"/>
      <c r="E648" s="10"/>
      <c r="F648" s="10"/>
      <c r="G648" s="10"/>
      <c r="H648" s="23"/>
      <c r="I648" s="28"/>
      <c r="J648" s="28"/>
    </row>
    <row r="649" spans="1:10" s="2" customFormat="1">
      <c r="A649" s="11"/>
      <c r="B649" s="12"/>
      <c r="C649" s="13"/>
      <c r="D649" s="14"/>
      <c r="E649" s="14"/>
      <c r="F649" s="15"/>
      <c r="G649" s="15"/>
      <c r="H649" s="24"/>
      <c r="I649" s="28"/>
      <c r="J649" s="28">
        <f t="shared" si="16"/>
        <v>0</v>
      </c>
    </row>
    <row r="650" spans="1:10" ht="24.95" customHeight="1">
      <c r="A650" s="45" t="s">
        <v>83</v>
      </c>
      <c r="B650" s="10"/>
      <c r="C650" s="9" t="s">
        <v>58</v>
      </c>
      <c r="D650" s="10"/>
      <c r="E650" s="10"/>
      <c r="F650" s="10"/>
      <c r="G650" s="10"/>
      <c r="H650" s="23">
        <v>0</v>
      </c>
      <c r="I650" s="28"/>
      <c r="J650" s="28">
        <f>SUM(J651:J653)</f>
        <v>0</v>
      </c>
    </row>
    <row r="651" spans="1:10" s="2" customFormat="1">
      <c r="A651" s="11"/>
      <c r="B651" s="12"/>
      <c r="C651" s="13"/>
      <c r="D651" s="14"/>
      <c r="E651" s="14"/>
      <c r="F651" s="15"/>
      <c r="G651" s="15"/>
      <c r="H651" s="24"/>
      <c r="I651" s="28"/>
      <c r="J651" s="28">
        <f t="shared" si="16"/>
        <v>0</v>
      </c>
    </row>
    <row r="652" spans="1:10" s="2" customFormat="1">
      <c r="A652" s="11"/>
      <c r="B652" s="12"/>
      <c r="C652" s="13"/>
      <c r="D652" s="14"/>
      <c r="E652" s="14"/>
      <c r="F652" s="15"/>
      <c r="G652" s="15"/>
      <c r="H652" s="24"/>
      <c r="I652" s="28"/>
      <c r="J652" s="28">
        <f t="shared" si="16"/>
        <v>0</v>
      </c>
    </row>
    <row r="653" spans="1:10" s="2" customFormat="1">
      <c r="A653" s="11"/>
      <c r="B653" s="12"/>
      <c r="C653" s="13"/>
      <c r="D653" s="14"/>
      <c r="E653" s="14"/>
      <c r="F653" s="15"/>
      <c r="G653" s="15"/>
      <c r="H653" s="24"/>
      <c r="I653" s="28"/>
      <c r="J653" s="28">
        <f t="shared" si="16"/>
        <v>0</v>
      </c>
    </row>
    <row r="654" spans="1:10" ht="24.95" customHeight="1">
      <c r="A654" s="45" t="s">
        <v>85</v>
      </c>
      <c r="B654" s="10"/>
      <c r="C654" s="9" t="s">
        <v>60</v>
      </c>
      <c r="D654" s="10"/>
      <c r="E654" s="10"/>
      <c r="F654" s="10"/>
      <c r="G654" s="10"/>
      <c r="H654" s="23">
        <v>0</v>
      </c>
      <c r="I654" s="28"/>
      <c r="J654" s="28">
        <f>SUM(J655:J657)</f>
        <v>706.49</v>
      </c>
    </row>
    <row r="655" spans="1:10" s="2" customFormat="1" ht="22.5">
      <c r="A655" s="11"/>
      <c r="B655" s="12"/>
      <c r="C655" s="82" t="s">
        <v>1234</v>
      </c>
      <c r="D655" s="14"/>
      <c r="E655" s="14" t="s">
        <v>63</v>
      </c>
      <c r="F655" s="15" t="s">
        <v>41</v>
      </c>
      <c r="G655" s="15" t="s">
        <v>19</v>
      </c>
      <c r="H655" s="24">
        <v>53</v>
      </c>
      <c r="I655" s="28">
        <v>13.33</v>
      </c>
      <c r="J655" s="28">
        <f t="shared" si="16"/>
        <v>706.49</v>
      </c>
    </row>
    <row r="656" spans="1:10" s="2" customFormat="1">
      <c r="A656" s="11"/>
      <c r="B656" s="12"/>
      <c r="C656" s="13"/>
      <c r="D656" s="14"/>
      <c r="E656" s="14"/>
      <c r="F656" s="15"/>
      <c r="G656" s="15"/>
      <c r="H656" s="24"/>
      <c r="I656" s="28"/>
      <c r="J656" s="28">
        <f t="shared" si="16"/>
        <v>0</v>
      </c>
    </row>
    <row r="657" spans="1:10" s="2" customFormat="1">
      <c r="A657" s="11"/>
      <c r="B657" s="12"/>
      <c r="C657" s="13"/>
      <c r="D657" s="14"/>
      <c r="E657" s="14"/>
      <c r="F657" s="15"/>
      <c r="G657" s="15"/>
      <c r="H657" s="24"/>
      <c r="I657" s="28"/>
      <c r="J657" s="28">
        <f t="shared" si="16"/>
        <v>0</v>
      </c>
    </row>
    <row r="658" spans="1:10" ht="24.95" customHeight="1">
      <c r="A658" s="45" t="s">
        <v>126</v>
      </c>
      <c r="B658" s="10"/>
      <c r="C658" s="9" t="s">
        <v>230</v>
      </c>
      <c r="D658" s="10"/>
      <c r="E658" s="10"/>
      <c r="F658" s="10"/>
      <c r="G658" s="10"/>
      <c r="H658" s="23">
        <v>0</v>
      </c>
      <c r="I658" s="28"/>
      <c r="J658" s="28">
        <f>SUM(J659:J661)</f>
        <v>1413.51</v>
      </c>
    </row>
    <row r="659" spans="1:10" s="2" customFormat="1" ht="45">
      <c r="A659" s="11"/>
      <c r="B659" s="12"/>
      <c r="C659" s="171" t="s">
        <v>1255</v>
      </c>
      <c r="D659" s="171" t="s">
        <v>480</v>
      </c>
      <c r="E659" s="14" t="s">
        <v>233</v>
      </c>
      <c r="F659" s="15" t="s">
        <v>41</v>
      </c>
      <c r="G659" s="15" t="s">
        <v>19</v>
      </c>
      <c r="H659" s="24">
        <v>53</v>
      </c>
      <c r="I659" s="28">
        <v>26.67</v>
      </c>
      <c r="J659" s="28">
        <f t="shared" si="16"/>
        <v>1413.51</v>
      </c>
    </row>
    <row r="660" spans="1:10" s="2" customFormat="1">
      <c r="A660" s="11"/>
      <c r="B660" s="12"/>
      <c r="C660" s="13"/>
      <c r="D660" s="14"/>
      <c r="E660" s="14"/>
      <c r="F660" s="15"/>
      <c r="G660" s="15"/>
      <c r="H660" s="24"/>
      <c r="I660" s="28"/>
      <c r="J660" s="28">
        <f t="shared" si="16"/>
        <v>0</v>
      </c>
    </row>
    <row r="661" spans="1:10" s="2" customFormat="1">
      <c r="A661" s="11"/>
      <c r="B661" s="12"/>
      <c r="C661" s="13"/>
      <c r="D661" s="14"/>
      <c r="E661" s="14"/>
      <c r="F661" s="15"/>
      <c r="G661" s="15"/>
      <c r="H661" s="24"/>
      <c r="I661" s="28"/>
      <c r="J661" s="28">
        <f t="shared" si="16"/>
        <v>0</v>
      </c>
    </row>
    <row r="662" spans="1:10" ht="24.95" customHeight="1">
      <c r="A662" s="45" t="s">
        <v>127</v>
      </c>
      <c r="B662" s="10"/>
      <c r="C662" s="9" t="s">
        <v>235</v>
      </c>
      <c r="D662" s="10"/>
      <c r="E662" s="10"/>
      <c r="F662" s="10"/>
      <c r="G662" s="10"/>
      <c r="H662" s="23">
        <v>0</v>
      </c>
      <c r="I662" s="28"/>
      <c r="J662" s="28">
        <f>SUM(J663:J665)</f>
        <v>0</v>
      </c>
    </row>
    <row r="663" spans="1:10">
      <c r="A663" s="11"/>
      <c r="B663" s="16"/>
      <c r="C663" s="17"/>
      <c r="D663" s="17"/>
      <c r="E663" s="17"/>
      <c r="F663" s="16"/>
      <c r="G663" s="16"/>
      <c r="H663" s="23"/>
      <c r="I663" s="28"/>
      <c r="J663" s="28">
        <f t="shared" si="16"/>
        <v>0</v>
      </c>
    </row>
    <row r="664" spans="1:10" s="2" customFormat="1">
      <c r="A664" s="11"/>
      <c r="B664" s="12"/>
      <c r="C664" s="13"/>
      <c r="D664" s="14"/>
      <c r="E664" s="14"/>
      <c r="F664" s="15"/>
      <c r="G664" s="15"/>
      <c r="H664" s="24"/>
      <c r="I664" s="28"/>
      <c r="J664" s="28">
        <f t="shared" si="16"/>
        <v>0</v>
      </c>
    </row>
    <row r="665" spans="1:10" s="2" customFormat="1">
      <c r="A665" s="11"/>
      <c r="B665" s="12"/>
      <c r="C665" s="13"/>
      <c r="D665" s="14"/>
      <c r="E665" s="14"/>
      <c r="F665" s="15"/>
      <c r="G665" s="15"/>
      <c r="H665" s="24"/>
      <c r="I665" s="28"/>
      <c r="J665" s="28">
        <f t="shared" si="16"/>
        <v>0</v>
      </c>
    </row>
    <row r="666" spans="1:10" ht="24.95" customHeight="1">
      <c r="A666" s="45" t="s">
        <v>128</v>
      </c>
      <c r="B666" s="10"/>
      <c r="C666" s="9" t="s">
        <v>87</v>
      </c>
      <c r="D666" s="10"/>
      <c r="E666" s="10"/>
      <c r="F666" s="10"/>
      <c r="G666" s="10"/>
      <c r="H666" s="23">
        <v>0</v>
      </c>
      <c r="I666" s="28"/>
      <c r="J666" s="28">
        <f>SUM(J667:J668)</f>
        <v>673.4</v>
      </c>
    </row>
    <row r="667" spans="1:10" ht="39" customHeight="1">
      <c r="A667" s="11"/>
      <c r="B667" s="16"/>
      <c r="C667" s="107" t="s">
        <v>1256</v>
      </c>
      <c r="D667" s="171" t="s">
        <v>1257</v>
      </c>
      <c r="E667" s="14" t="s">
        <v>17</v>
      </c>
      <c r="F667" s="16">
        <v>6</v>
      </c>
      <c r="G667" s="15" t="s">
        <v>19</v>
      </c>
      <c r="H667" s="23">
        <v>52</v>
      </c>
      <c r="I667" s="28">
        <v>12.95</v>
      </c>
      <c r="J667" s="28">
        <f t="shared" si="16"/>
        <v>673.4</v>
      </c>
    </row>
    <row r="668" spans="1:10" ht="39" customHeight="1">
      <c r="A668" s="11"/>
      <c r="B668" s="16"/>
      <c r="C668" s="107"/>
      <c r="D668" s="171"/>
      <c r="E668" s="14"/>
      <c r="F668" s="16"/>
      <c r="G668" s="15"/>
      <c r="H668" s="23"/>
      <c r="I668" s="28"/>
      <c r="J668" s="28"/>
    </row>
    <row r="669" spans="1:10" ht="18" customHeight="1">
      <c r="A669" s="11"/>
      <c r="B669" s="16"/>
      <c r="C669" s="118" t="s">
        <v>1258</v>
      </c>
      <c r="D669" s="17"/>
      <c r="E669" s="17"/>
      <c r="F669" s="16"/>
      <c r="G669" s="16"/>
      <c r="H669" s="23"/>
      <c r="I669" s="28"/>
      <c r="J669" s="28">
        <f>SUM(J670)</f>
        <v>14.29</v>
      </c>
    </row>
    <row r="670" spans="1:10" s="2" customFormat="1" ht="46.5" customHeight="1">
      <c r="A670" s="11"/>
      <c r="B670" s="12"/>
      <c r="C670" s="107" t="s">
        <v>1259</v>
      </c>
      <c r="D670" s="107" t="s">
        <v>1260</v>
      </c>
      <c r="E670" s="14" t="s">
        <v>17</v>
      </c>
      <c r="F670" s="15" t="s">
        <v>41</v>
      </c>
      <c r="G670" s="15" t="s">
        <v>19</v>
      </c>
      <c r="H670" s="24">
        <v>1</v>
      </c>
      <c r="I670" s="28">
        <v>14.29</v>
      </c>
      <c r="J670" s="28">
        <f t="shared" si="16"/>
        <v>14.29</v>
      </c>
    </row>
    <row r="671" spans="1:10" s="2" customFormat="1" ht="46.5" customHeight="1">
      <c r="A671" s="11"/>
      <c r="B671" s="12"/>
      <c r="C671" s="107"/>
      <c r="D671" s="107"/>
      <c r="E671" s="14"/>
      <c r="F671" s="15"/>
      <c r="G671" s="15"/>
      <c r="H671" s="24"/>
      <c r="I671" s="28"/>
      <c r="J671" s="28"/>
    </row>
    <row r="672" spans="1:10" ht="38.25" customHeight="1">
      <c r="A672" s="45" t="s">
        <v>146</v>
      </c>
      <c r="B672" s="10"/>
      <c r="C672" s="9" t="s">
        <v>65</v>
      </c>
      <c r="D672" s="10"/>
      <c r="E672" s="10"/>
      <c r="F672" s="10"/>
      <c r="G672" s="10"/>
      <c r="H672" s="23">
        <v>0</v>
      </c>
      <c r="I672" s="28"/>
      <c r="J672" s="28">
        <f>SUM(J673:J675)</f>
        <v>422.28</v>
      </c>
    </row>
    <row r="673" spans="1:10" s="2" customFormat="1" ht="22.5">
      <c r="A673" s="11"/>
      <c r="B673" s="12"/>
      <c r="C673" s="170" t="s">
        <v>1261</v>
      </c>
      <c r="D673" s="168" t="s">
        <v>239</v>
      </c>
      <c r="E673" s="14" t="s">
        <v>17</v>
      </c>
      <c r="F673" s="15" t="s">
        <v>41</v>
      </c>
      <c r="G673" s="15" t="s">
        <v>427</v>
      </c>
      <c r="H673" s="24">
        <v>46</v>
      </c>
      <c r="I673" s="28">
        <v>9.18</v>
      </c>
      <c r="J673" s="28">
        <f t="shared" ref="J673:J707" si="17">H673*I673</f>
        <v>422.28</v>
      </c>
    </row>
    <row r="674" spans="1:10" s="2" customFormat="1">
      <c r="A674" s="11"/>
      <c r="B674" s="12"/>
      <c r="D674" s="14"/>
      <c r="E674" s="14"/>
      <c r="F674" s="15"/>
      <c r="G674" s="15"/>
      <c r="H674" s="24"/>
      <c r="I674" s="28"/>
      <c r="J674" s="28"/>
    </row>
    <row r="675" spans="1:10" s="2" customFormat="1">
      <c r="A675" s="11"/>
      <c r="B675" s="12"/>
      <c r="C675" s="13"/>
      <c r="D675" s="14"/>
      <c r="E675" s="14"/>
      <c r="F675" s="15"/>
      <c r="G675" s="15"/>
      <c r="H675" s="24"/>
      <c r="I675" s="28"/>
      <c r="J675" s="28">
        <f t="shared" si="17"/>
        <v>0</v>
      </c>
    </row>
    <row r="676" spans="1:10" ht="24.95" customHeight="1">
      <c r="A676" s="45" t="s">
        <v>175</v>
      </c>
      <c r="B676" s="10"/>
      <c r="C676" s="9" t="s">
        <v>70</v>
      </c>
      <c r="D676" s="10"/>
      <c r="E676" s="10"/>
      <c r="F676" s="10"/>
      <c r="G676" s="10"/>
      <c r="H676" s="23">
        <v>0</v>
      </c>
      <c r="I676" s="28"/>
      <c r="J676" s="28">
        <f>SUM(J677:J679)</f>
        <v>0</v>
      </c>
    </row>
    <row r="677" spans="1:10" s="2" customFormat="1">
      <c r="A677" s="11"/>
      <c r="B677" s="12"/>
      <c r="C677" s="13"/>
      <c r="D677" s="14"/>
      <c r="E677" s="14"/>
      <c r="F677" s="15"/>
      <c r="G677" s="15"/>
      <c r="H677" s="24"/>
      <c r="I677" s="28"/>
      <c r="J677" s="28">
        <f t="shared" si="17"/>
        <v>0</v>
      </c>
    </row>
    <row r="678" spans="1:10" s="2" customFormat="1">
      <c r="A678" s="11"/>
      <c r="B678" s="12"/>
      <c r="C678" s="13"/>
      <c r="D678" s="14"/>
      <c r="E678" s="14"/>
      <c r="F678" s="15"/>
      <c r="G678" s="15"/>
      <c r="H678" s="24"/>
      <c r="I678" s="28"/>
      <c r="J678" s="28">
        <f t="shared" si="17"/>
        <v>0</v>
      </c>
    </row>
    <row r="679" spans="1:10" s="2" customFormat="1">
      <c r="A679" s="11"/>
      <c r="B679" s="12"/>
      <c r="C679" s="13"/>
      <c r="D679" s="14"/>
      <c r="E679" s="14"/>
      <c r="F679" s="15"/>
      <c r="G679" s="15"/>
      <c r="H679" s="24"/>
      <c r="I679" s="28"/>
      <c r="J679" s="28">
        <f t="shared" si="17"/>
        <v>0</v>
      </c>
    </row>
    <row r="680" spans="1:10" ht="24.95" customHeight="1">
      <c r="A680" s="45" t="s">
        <v>176</v>
      </c>
      <c r="B680" s="10"/>
      <c r="C680" s="9" t="s">
        <v>72</v>
      </c>
      <c r="D680" s="10"/>
      <c r="E680" s="10"/>
      <c r="F680" s="10"/>
      <c r="G680" s="10"/>
      <c r="H680" s="23">
        <v>0</v>
      </c>
      <c r="I680" s="28"/>
      <c r="J680" s="28">
        <f>SUM(J681:J683)</f>
        <v>0</v>
      </c>
    </row>
    <row r="681" spans="1:10">
      <c r="A681" s="11"/>
      <c r="B681" s="16"/>
      <c r="C681" s="17"/>
      <c r="D681" s="17"/>
      <c r="E681" s="17"/>
      <c r="F681" s="16"/>
      <c r="G681" s="16"/>
      <c r="H681" s="23"/>
      <c r="I681" s="28"/>
      <c r="J681" s="28">
        <f t="shared" si="17"/>
        <v>0</v>
      </c>
    </row>
    <row r="682" spans="1:10">
      <c r="A682" s="11"/>
      <c r="B682" s="16"/>
      <c r="C682" s="17"/>
      <c r="D682" s="17"/>
      <c r="E682" s="17"/>
      <c r="F682" s="16"/>
      <c r="G682" s="16"/>
      <c r="H682" s="23"/>
      <c r="I682" s="28"/>
      <c r="J682" s="28">
        <f t="shared" si="17"/>
        <v>0</v>
      </c>
    </row>
    <row r="683" spans="1:10" s="2" customFormat="1">
      <c r="A683" s="11"/>
      <c r="B683" s="12"/>
      <c r="C683" s="14"/>
      <c r="D683" s="14"/>
      <c r="E683" s="14"/>
      <c r="F683" s="15"/>
      <c r="G683" s="15"/>
      <c r="H683" s="24"/>
      <c r="I683" s="28"/>
      <c r="J683" s="28">
        <f t="shared" si="17"/>
        <v>0</v>
      </c>
    </row>
    <row r="684" spans="1:10" ht="24.95" customHeight="1">
      <c r="A684" s="45" t="s">
        <v>177</v>
      </c>
      <c r="B684" s="10"/>
      <c r="C684" s="9" t="s">
        <v>74</v>
      </c>
      <c r="D684" s="10"/>
      <c r="E684" s="10"/>
      <c r="F684" s="10"/>
      <c r="G684" s="10"/>
      <c r="H684" s="23">
        <v>0</v>
      </c>
      <c r="I684" s="28"/>
      <c r="J684" s="28">
        <f>SUM(J685:J687)</f>
        <v>0</v>
      </c>
    </row>
    <row r="685" spans="1:10" s="2" customFormat="1">
      <c r="A685" s="11"/>
      <c r="B685" s="12"/>
      <c r="C685" s="13"/>
      <c r="D685" s="14"/>
      <c r="E685" s="14"/>
      <c r="F685" s="15"/>
      <c r="G685" s="15"/>
      <c r="H685" s="24"/>
      <c r="I685" s="28"/>
      <c r="J685" s="28">
        <f t="shared" si="17"/>
        <v>0</v>
      </c>
    </row>
    <row r="686" spans="1:10" s="2" customFormat="1" ht="11.45" customHeight="1">
      <c r="A686" s="11"/>
      <c r="B686" s="12"/>
      <c r="C686" s="13"/>
      <c r="D686" s="14"/>
      <c r="E686" s="14"/>
      <c r="F686" s="15"/>
      <c r="G686" s="15"/>
      <c r="H686" s="24"/>
      <c r="I686" s="28"/>
      <c r="J686" s="28">
        <f t="shared" si="17"/>
        <v>0</v>
      </c>
    </row>
    <row r="687" spans="1:10" s="2" customFormat="1" ht="10.9" customHeight="1">
      <c r="A687" s="11"/>
      <c r="B687" s="12"/>
      <c r="C687" s="13"/>
      <c r="D687" s="14"/>
      <c r="E687" s="14"/>
      <c r="F687" s="15"/>
      <c r="G687" s="15"/>
      <c r="H687" s="24"/>
      <c r="I687" s="28"/>
      <c r="J687" s="28">
        <f t="shared" si="17"/>
        <v>0</v>
      </c>
    </row>
    <row r="688" spans="1:10" ht="24.95" customHeight="1">
      <c r="A688" s="45" t="s">
        <v>240</v>
      </c>
      <c r="B688" s="10"/>
      <c r="C688" s="9" t="s">
        <v>76</v>
      </c>
      <c r="D688" s="10"/>
      <c r="E688" s="10"/>
      <c r="F688" s="10"/>
      <c r="G688" s="10"/>
      <c r="H688" s="23">
        <v>0</v>
      </c>
      <c r="I688" s="28"/>
      <c r="J688" s="28">
        <f>SUM(J689:J691)</f>
        <v>0</v>
      </c>
    </row>
    <row r="689" spans="1:10">
      <c r="A689" s="11"/>
      <c r="B689" s="16"/>
      <c r="C689" s="17"/>
      <c r="D689" s="17"/>
      <c r="E689" s="17"/>
      <c r="F689" s="16"/>
      <c r="G689" s="16"/>
      <c r="H689" s="23"/>
      <c r="I689" s="28"/>
      <c r="J689" s="28">
        <f t="shared" si="17"/>
        <v>0</v>
      </c>
    </row>
    <row r="690" spans="1:10">
      <c r="A690" s="11"/>
      <c r="B690" s="16"/>
      <c r="C690" s="17"/>
      <c r="D690" s="17"/>
      <c r="E690" s="17"/>
      <c r="F690" s="16"/>
      <c r="G690" s="16"/>
      <c r="H690" s="23"/>
      <c r="I690" s="28"/>
      <c r="J690" s="28"/>
    </row>
    <row r="691" spans="1:10">
      <c r="A691" s="11"/>
      <c r="B691" s="16"/>
      <c r="C691" s="17"/>
      <c r="D691" s="17"/>
      <c r="E691" s="17"/>
      <c r="F691" s="16"/>
      <c r="G691" s="16"/>
      <c r="H691" s="23"/>
      <c r="I691" s="28"/>
      <c r="J691" s="28">
        <f t="shared" si="17"/>
        <v>0</v>
      </c>
    </row>
    <row r="692" spans="1:10" ht="24.95" customHeight="1">
      <c r="A692" s="45" t="s">
        <v>241</v>
      </c>
      <c r="B692" s="10"/>
      <c r="C692" s="9" t="s">
        <v>78</v>
      </c>
      <c r="D692" s="10"/>
      <c r="E692" s="10"/>
      <c r="F692" s="10"/>
      <c r="G692" s="10"/>
      <c r="H692" s="23">
        <v>0</v>
      </c>
      <c r="I692" s="28"/>
      <c r="J692" s="28">
        <f>SUM(J693:J695)</f>
        <v>0</v>
      </c>
    </row>
    <row r="693" spans="1:10">
      <c r="A693" s="11"/>
      <c r="B693" s="16"/>
      <c r="C693" s="17"/>
      <c r="D693" s="17"/>
      <c r="E693" s="17"/>
      <c r="F693" s="16"/>
      <c r="G693" s="16"/>
      <c r="H693" s="23"/>
      <c r="I693" s="28"/>
      <c r="J693" s="28">
        <f t="shared" si="17"/>
        <v>0</v>
      </c>
    </row>
    <row r="694" spans="1:10" s="2" customFormat="1">
      <c r="A694" s="11"/>
      <c r="B694" s="12"/>
      <c r="C694" s="14"/>
      <c r="D694" s="14"/>
      <c r="E694" s="14"/>
      <c r="F694" s="15"/>
      <c r="G694" s="15"/>
      <c r="H694" s="24"/>
      <c r="I694" s="28"/>
      <c r="J694" s="28">
        <f t="shared" si="17"/>
        <v>0</v>
      </c>
    </row>
    <row r="695" spans="1:10" s="2" customFormat="1">
      <c r="A695" s="11"/>
      <c r="B695" s="12"/>
      <c r="C695" s="14"/>
      <c r="D695" s="14"/>
      <c r="E695" s="14"/>
      <c r="F695" s="15"/>
      <c r="G695" s="15"/>
      <c r="H695" s="24"/>
      <c r="I695" s="28"/>
      <c r="J695" s="28">
        <f t="shared" si="17"/>
        <v>0</v>
      </c>
    </row>
    <row r="696" spans="1:10" ht="24.95" customHeight="1">
      <c r="A696" s="45" t="s">
        <v>242</v>
      </c>
      <c r="B696" s="10"/>
      <c r="C696" s="9" t="s">
        <v>80</v>
      </c>
      <c r="D696" s="10"/>
      <c r="E696" s="10"/>
      <c r="F696" s="10"/>
      <c r="G696" s="10"/>
      <c r="H696" s="23">
        <v>0</v>
      </c>
      <c r="I696" s="28"/>
      <c r="J696" s="28">
        <f>SUM(J699)</f>
        <v>0</v>
      </c>
    </row>
    <row r="697" spans="1:10" ht="11.45" customHeight="1">
      <c r="A697" s="45"/>
      <c r="B697" s="10"/>
      <c r="C697" s="9"/>
      <c r="D697" s="10"/>
      <c r="E697" s="10"/>
      <c r="F697" s="10"/>
      <c r="G697" s="10"/>
      <c r="H697" s="23"/>
      <c r="I697" s="28"/>
      <c r="J697" s="28"/>
    </row>
    <row r="698" spans="1:10" ht="10.9" customHeight="1">
      <c r="A698" s="45"/>
      <c r="B698" s="10"/>
      <c r="C698" s="9"/>
      <c r="D698" s="10"/>
      <c r="E698" s="10"/>
      <c r="F698" s="10"/>
      <c r="G698" s="10"/>
      <c r="H698" s="23"/>
      <c r="I698" s="28"/>
      <c r="J698" s="28"/>
    </row>
    <row r="699" spans="1:10" ht="10.15" customHeight="1">
      <c r="A699" s="11"/>
      <c r="B699" s="16"/>
      <c r="C699" s="17"/>
      <c r="D699" s="17"/>
      <c r="E699" s="17"/>
      <c r="F699" s="16"/>
      <c r="G699" s="16"/>
      <c r="H699" s="23"/>
      <c r="I699" s="28"/>
      <c r="J699" s="28">
        <f t="shared" si="17"/>
        <v>0</v>
      </c>
    </row>
    <row r="700" spans="1:10" ht="24.95" customHeight="1">
      <c r="A700" s="45" t="s">
        <v>243</v>
      </c>
      <c r="B700" s="10"/>
      <c r="C700" s="9" t="s">
        <v>82</v>
      </c>
      <c r="D700" s="10"/>
      <c r="E700" s="10"/>
      <c r="F700" s="10"/>
      <c r="G700" s="10"/>
      <c r="H700" s="23">
        <v>0</v>
      </c>
      <c r="I700" s="28"/>
      <c r="J700" s="28">
        <f>SUM(J701:J703)</f>
        <v>0</v>
      </c>
    </row>
    <row r="701" spans="1:10">
      <c r="A701" s="11"/>
      <c r="B701" s="16"/>
      <c r="C701" s="17"/>
      <c r="D701" s="17"/>
      <c r="E701" s="17"/>
      <c r="F701" s="16"/>
      <c r="G701" s="16"/>
      <c r="H701" s="23"/>
      <c r="I701" s="28"/>
      <c r="J701" s="28">
        <f t="shared" si="17"/>
        <v>0</v>
      </c>
    </row>
    <row r="702" spans="1:10" s="2" customFormat="1">
      <c r="A702" s="11"/>
      <c r="B702" s="12"/>
      <c r="C702" s="13"/>
      <c r="D702" s="14"/>
      <c r="E702" s="14"/>
      <c r="F702" s="15"/>
      <c r="G702" s="15"/>
      <c r="H702" s="24"/>
      <c r="I702" s="28"/>
      <c r="J702" s="28">
        <f t="shared" si="17"/>
        <v>0</v>
      </c>
    </row>
    <row r="703" spans="1:10" s="2" customFormat="1">
      <c r="A703" s="11"/>
      <c r="B703" s="12"/>
      <c r="C703" s="13"/>
      <c r="D703" s="14"/>
      <c r="E703" s="14"/>
      <c r="F703" s="15"/>
      <c r="G703" s="15"/>
      <c r="H703" s="24"/>
      <c r="I703" s="28"/>
      <c r="J703" s="28">
        <f t="shared" si="17"/>
        <v>0</v>
      </c>
    </row>
    <row r="704" spans="1:10" ht="24.95" customHeight="1">
      <c r="A704" s="45" t="s">
        <v>244</v>
      </c>
      <c r="B704" s="10"/>
      <c r="C704" s="9" t="s">
        <v>84</v>
      </c>
      <c r="D704" s="10"/>
      <c r="E704" s="10"/>
      <c r="F704" s="10"/>
      <c r="G704" s="10"/>
      <c r="H704" s="23">
        <v>0</v>
      </c>
      <c r="I704" s="28"/>
      <c r="J704" s="28">
        <f>SUM(J705:J707)</f>
        <v>0</v>
      </c>
    </row>
    <row r="705" spans="1:10">
      <c r="A705" s="11"/>
      <c r="B705" s="16"/>
      <c r="C705" s="17"/>
      <c r="D705" s="17"/>
      <c r="E705" s="17"/>
      <c r="F705" s="16"/>
      <c r="G705" s="16"/>
      <c r="H705" s="23"/>
      <c r="I705" s="28"/>
      <c r="J705" s="28">
        <f t="shared" si="17"/>
        <v>0</v>
      </c>
    </row>
    <row r="706" spans="1:10">
      <c r="A706" s="11"/>
      <c r="B706" s="16"/>
      <c r="C706" s="17"/>
      <c r="D706" s="17"/>
      <c r="E706" s="17"/>
      <c r="F706" s="16"/>
      <c r="G706" s="16"/>
      <c r="H706" s="23"/>
      <c r="I706" s="28"/>
      <c r="J706" s="28">
        <f t="shared" si="17"/>
        <v>0</v>
      </c>
    </row>
    <row r="707" spans="1:10">
      <c r="A707" s="11"/>
      <c r="B707" s="16"/>
      <c r="C707" s="17"/>
      <c r="D707" s="17"/>
      <c r="E707" s="17"/>
      <c r="F707" s="16"/>
      <c r="G707" s="16"/>
      <c r="H707" s="23"/>
      <c r="I707" s="28"/>
      <c r="J707" s="28">
        <f t="shared" si="17"/>
        <v>0</v>
      </c>
    </row>
    <row r="708" spans="1:10" ht="24.95" customHeight="1">
      <c r="A708" s="45" t="s">
        <v>245</v>
      </c>
      <c r="B708" s="10"/>
      <c r="C708" s="9" t="s">
        <v>86</v>
      </c>
      <c r="D708" s="10"/>
      <c r="E708" s="10"/>
      <c r="F708" s="10"/>
      <c r="G708" s="10"/>
      <c r="H708" s="23">
        <v>0</v>
      </c>
      <c r="I708" s="28"/>
      <c r="J708" s="28">
        <f>SUM(J709:J711)</f>
        <v>0</v>
      </c>
    </row>
    <row r="709" spans="1:10" s="2" customFormat="1">
      <c r="A709" s="11"/>
      <c r="B709" s="12"/>
      <c r="C709" s="13"/>
      <c r="D709" s="14"/>
      <c r="E709" s="14"/>
      <c r="F709" s="15"/>
      <c r="G709" s="15"/>
      <c r="H709" s="24"/>
      <c r="I709" s="28"/>
      <c r="J709" s="28">
        <f t="shared" ref="J709:J765" si="18">H709*I709</f>
        <v>0</v>
      </c>
    </row>
    <row r="710" spans="1:10" s="2" customFormat="1">
      <c r="A710" s="11"/>
      <c r="B710" s="12"/>
      <c r="C710" s="13"/>
      <c r="D710" s="14"/>
      <c r="E710" s="14"/>
      <c r="F710" s="15"/>
      <c r="G710" s="15"/>
      <c r="H710" s="24"/>
      <c r="I710" s="28"/>
      <c r="J710" s="28">
        <f t="shared" si="18"/>
        <v>0</v>
      </c>
    </row>
    <row r="711" spans="1:10" s="2" customFormat="1">
      <c r="A711" s="11"/>
      <c r="B711" s="12"/>
      <c r="C711" s="13"/>
      <c r="D711" s="14"/>
      <c r="E711" s="14"/>
      <c r="F711" s="15"/>
      <c r="G711" s="15"/>
      <c r="H711" s="24"/>
      <c r="I711" s="28"/>
      <c r="J711" s="28">
        <f t="shared" si="18"/>
        <v>0</v>
      </c>
    </row>
    <row r="712" spans="1:10" s="2" customFormat="1" ht="15.75">
      <c r="A712" s="32" t="s">
        <v>91</v>
      </c>
      <c r="B712" s="33"/>
      <c r="C712" s="34"/>
      <c r="D712" s="35"/>
      <c r="E712" s="35"/>
      <c r="F712" s="36"/>
      <c r="G712" s="36"/>
      <c r="H712" s="37"/>
      <c r="I712" s="38"/>
      <c r="J712" s="28"/>
    </row>
    <row r="713" spans="1:10" ht="24.95" customHeight="1">
      <c r="A713" s="41" t="s">
        <v>282</v>
      </c>
      <c r="B713" s="40"/>
      <c r="C713" s="42"/>
      <c r="D713" s="42"/>
      <c r="E713" s="42"/>
      <c r="F713" s="42"/>
      <c r="G713" s="42"/>
      <c r="H713" s="43"/>
      <c r="I713" s="44"/>
      <c r="J713" s="28">
        <f>J722+J730+J742+J766+J774+J782+J790+J798+J803+J811+J815+J827+J831</f>
        <v>5328.3600000000006</v>
      </c>
    </row>
    <row r="714" spans="1:10" ht="24.95" customHeight="1">
      <c r="A714" s="45" t="s">
        <v>13</v>
      </c>
      <c r="B714" s="10"/>
      <c r="C714" s="9" t="s">
        <v>93</v>
      </c>
      <c r="D714" s="10"/>
      <c r="E714" s="10"/>
      <c r="F714" s="10"/>
      <c r="G714" s="10"/>
      <c r="H714" s="23">
        <v>0</v>
      </c>
      <c r="I714" s="28"/>
      <c r="J714" s="28">
        <f>SUM(J715:J717)</f>
        <v>0</v>
      </c>
    </row>
    <row r="715" spans="1:10" s="2" customFormat="1">
      <c r="A715" s="11"/>
      <c r="B715" s="12"/>
      <c r="C715" s="13"/>
      <c r="D715" s="14"/>
      <c r="E715" s="14"/>
      <c r="F715" s="15"/>
      <c r="G715" s="15"/>
      <c r="H715" s="24"/>
      <c r="I715" s="28"/>
      <c r="J715" s="28">
        <f t="shared" si="18"/>
        <v>0</v>
      </c>
    </row>
    <row r="716" spans="1:10" s="2" customFormat="1">
      <c r="A716" s="11"/>
      <c r="B716" s="12"/>
      <c r="C716" s="13"/>
      <c r="D716" s="14"/>
      <c r="E716" s="14"/>
      <c r="F716" s="15"/>
      <c r="G716" s="15"/>
      <c r="H716" s="24"/>
      <c r="I716" s="28"/>
      <c r="J716" s="28">
        <f t="shared" si="18"/>
        <v>0</v>
      </c>
    </row>
    <row r="717" spans="1:10" s="2" customFormat="1">
      <c r="A717" s="11"/>
      <c r="B717" s="12"/>
      <c r="C717" s="13"/>
      <c r="D717" s="14"/>
      <c r="E717" s="14"/>
      <c r="F717" s="15"/>
      <c r="G717" s="15"/>
      <c r="H717" s="24"/>
      <c r="I717" s="28"/>
      <c r="J717" s="28">
        <f t="shared" si="18"/>
        <v>0</v>
      </c>
    </row>
    <row r="718" spans="1:10" ht="24.95" customHeight="1">
      <c r="A718" s="45" t="s">
        <v>94</v>
      </c>
      <c r="B718" s="10"/>
      <c r="C718" s="9" t="s">
        <v>95</v>
      </c>
      <c r="D718" s="10"/>
      <c r="E718" s="10"/>
      <c r="F718" s="10"/>
      <c r="G718" s="10"/>
      <c r="H718" s="23">
        <v>0</v>
      </c>
      <c r="I718" s="28"/>
      <c r="J718" s="28">
        <f>SUM(J719:J721)</f>
        <v>0</v>
      </c>
    </row>
    <row r="719" spans="1:10" s="2" customFormat="1">
      <c r="A719" s="11"/>
      <c r="B719" s="12"/>
      <c r="J719" s="28"/>
    </row>
    <row r="720" spans="1:10" s="2" customFormat="1">
      <c r="A720" s="11"/>
      <c r="B720" s="12"/>
      <c r="C720" s="13"/>
      <c r="D720" s="14"/>
      <c r="E720" s="14"/>
      <c r="F720" s="15"/>
      <c r="G720" s="15"/>
      <c r="H720" s="24"/>
      <c r="I720" s="28"/>
      <c r="J720" s="28">
        <f t="shared" si="18"/>
        <v>0</v>
      </c>
    </row>
    <row r="721" spans="1:10" s="2" customFormat="1">
      <c r="A721" s="11"/>
      <c r="B721" s="12"/>
      <c r="C721" s="13"/>
      <c r="D721" s="14"/>
      <c r="E721" s="14"/>
      <c r="F721" s="15"/>
      <c r="G721" s="15"/>
      <c r="H721" s="24"/>
      <c r="I721" s="28"/>
      <c r="J721" s="28">
        <f t="shared" si="18"/>
        <v>0</v>
      </c>
    </row>
    <row r="722" spans="1:10" ht="24.95" customHeight="1">
      <c r="A722" s="45" t="s">
        <v>96</v>
      </c>
      <c r="B722" s="10"/>
      <c r="C722" s="9" t="s">
        <v>97</v>
      </c>
      <c r="D722" s="10"/>
      <c r="E722" s="10"/>
      <c r="F722" s="10"/>
      <c r="G722" s="10"/>
      <c r="H722" s="23">
        <v>0</v>
      </c>
      <c r="I722" s="28"/>
      <c r="J722" s="28">
        <f>SUM(J723:J725)</f>
        <v>383.25</v>
      </c>
    </row>
    <row r="723" spans="1:10" s="2" customFormat="1" ht="22.5">
      <c r="A723" s="11"/>
      <c r="B723" s="12"/>
      <c r="C723" s="171" t="s">
        <v>1262</v>
      </c>
      <c r="D723" s="170" t="s">
        <v>1242</v>
      </c>
      <c r="E723" s="14" t="s">
        <v>17</v>
      </c>
      <c r="F723" s="15" t="s">
        <v>43</v>
      </c>
      <c r="G723" s="15" t="s">
        <v>472</v>
      </c>
      <c r="H723" s="24">
        <v>35</v>
      </c>
      <c r="I723" s="28">
        <v>10.95</v>
      </c>
      <c r="J723" s="28">
        <f>I723*H723</f>
        <v>383.25</v>
      </c>
    </row>
    <row r="724" spans="1:10" s="2" customFormat="1">
      <c r="A724" s="11"/>
      <c r="B724" s="12"/>
      <c r="C724" s="13"/>
      <c r="D724" s="14"/>
      <c r="E724" s="14"/>
      <c r="F724" s="15"/>
      <c r="G724" s="15"/>
      <c r="H724" s="24"/>
      <c r="I724" s="28"/>
      <c r="J724" s="28">
        <f t="shared" si="18"/>
        <v>0</v>
      </c>
    </row>
    <row r="725" spans="1:10" s="2" customFormat="1">
      <c r="A725" s="11"/>
      <c r="B725" s="12"/>
      <c r="C725" s="13"/>
      <c r="D725" s="14"/>
      <c r="E725" s="14"/>
      <c r="F725" s="15"/>
      <c r="G725" s="15"/>
      <c r="H725" s="24"/>
      <c r="I725" s="28"/>
      <c r="J725" s="28">
        <f t="shared" si="18"/>
        <v>0</v>
      </c>
    </row>
    <row r="726" spans="1:10" ht="24.95" customHeight="1">
      <c r="A726" s="45" t="s">
        <v>104</v>
      </c>
      <c r="B726" s="10"/>
      <c r="C726" s="9" t="s">
        <v>28</v>
      </c>
      <c r="D726" s="10"/>
      <c r="E726" s="10"/>
      <c r="F726" s="10"/>
      <c r="G726" s="10"/>
      <c r="H726" s="23">
        <v>0</v>
      </c>
      <c r="I726" s="28"/>
      <c r="J726" s="28">
        <f>SUM(J727:J729)</f>
        <v>0</v>
      </c>
    </row>
    <row r="727" spans="1:10">
      <c r="A727" s="11"/>
      <c r="B727" s="16"/>
      <c r="C727" s="17"/>
      <c r="D727" s="17"/>
      <c r="E727" s="17"/>
      <c r="F727" s="16"/>
      <c r="G727" s="16"/>
      <c r="H727" s="23"/>
      <c r="I727" s="28"/>
      <c r="J727" s="28">
        <f t="shared" si="18"/>
        <v>0</v>
      </c>
    </row>
    <row r="728" spans="1:10">
      <c r="A728" s="11"/>
      <c r="B728" s="16"/>
      <c r="C728" s="17"/>
      <c r="D728" s="17"/>
      <c r="E728" s="17"/>
      <c r="F728" s="16"/>
      <c r="G728" s="16"/>
      <c r="H728" s="23"/>
      <c r="I728" s="28"/>
      <c r="J728" s="28">
        <f t="shared" si="18"/>
        <v>0</v>
      </c>
    </row>
    <row r="729" spans="1:10">
      <c r="A729" s="11"/>
      <c r="B729" s="16"/>
      <c r="C729" s="17"/>
      <c r="D729" s="17"/>
      <c r="E729" s="17"/>
      <c r="F729" s="16"/>
      <c r="G729" s="16"/>
      <c r="H729" s="23"/>
      <c r="I729" s="28"/>
      <c r="J729" s="28">
        <f t="shared" si="18"/>
        <v>0</v>
      </c>
    </row>
    <row r="730" spans="1:10" ht="24.95" customHeight="1">
      <c r="A730" s="45" t="s">
        <v>39</v>
      </c>
      <c r="B730" s="10"/>
      <c r="C730" s="9" t="s">
        <v>285</v>
      </c>
      <c r="D730" s="10"/>
      <c r="E730" s="10"/>
      <c r="F730" s="10"/>
      <c r="G730" s="10"/>
      <c r="H730" s="23">
        <v>0</v>
      </c>
      <c r="I730" s="28"/>
      <c r="J730" s="28">
        <f>SUM(J731:J733)</f>
        <v>479.88</v>
      </c>
    </row>
    <row r="731" spans="1:10" s="2" customFormat="1" ht="45">
      <c r="A731" s="11"/>
      <c r="B731" s="12"/>
      <c r="C731" s="173" t="s">
        <v>1263</v>
      </c>
      <c r="D731" s="173" t="s">
        <v>1264</v>
      </c>
      <c r="E731" s="14" t="s">
        <v>17</v>
      </c>
      <c r="F731" s="15" t="s">
        <v>43</v>
      </c>
      <c r="G731" s="170" t="s">
        <v>1265</v>
      </c>
      <c r="H731" s="24">
        <v>36</v>
      </c>
      <c r="I731" s="28">
        <v>13.33</v>
      </c>
      <c r="J731" s="28">
        <f t="shared" si="18"/>
        <v>479.88</v>
      </c>
    </row>
    <row r="732" spans="1:10" s="2" customFormat="1">
      <c r="A732" s="11"/>
      <c r="B732" s="12"/>
      <c r="C732" s="13"/>
      <c r="D732" s="14"/>
      <c r="E732" s="14"/>
      <c r="F732" s="15"/>
      <c r="H732" s="24"/>
      <c r="I732" s="31"/>
      <c r="J732" s="28">
        <f t="shared" si="18"/>
        <v>0</v>
      </c>
    </row>
    <row r="733" spans="1:10" s="2" customFormat="1">
      <c r="A733" s="11"/>
      <c r="B733" s="12"/>
      <c r="C733" s="13"/>
      <c r="D733" s="14"/>
      <c r="E733" s="14"/>
      <c r="F733" s="15"/>
      <c r="G733" s="15"/>
      <c r="H733" s="24"/>
      <c r="I733" s="28"/>
      <c r="J733" s="28">
        <f t="shared" si="18"/>
        <v>0</v>
      </c>
    </row>
    <row r="734" spans="1:10" ht="24.95" customHeight="1">
      <c r="A734" s="45" t="s">
        <v>41</v>
      </c>
      <c r="B734" s="10"/>
      <c r="C734" s="9" t="s">
        <v>290</v>
      </c>
      <c r="D734" s="10"/>
      <c r="E734" s="10"/>
      <c r="F734" s="10"/>
      <c r="G734" s="10"/>
      <c r="H734" s="23">
        <v>0</v>
      </c>
      <c r="I734" s="28"/>
      <c r="J734" s="28">
        <f>SUM(J735:J737)</f>
        <v>0</v>
      </c>
    </row>
    <row r="735" spans="1:10">
      <c r="A735" s="11"/>
      <c r="B735" s="16"/>
      <c r="C735" s="17"/>
      <c r="D735" s="17"/>
      <c r="E735" s="17"/>
      <c r="F735" s="16"/>
      <c r="G735" s="16"/>
      <c r="H735" s="23"/>
      <c r="I735" s="28"/>
      <c r="J735" s="28">
        <f t="shared" si="18"/>
        <v>0</v>
      </c>
    </row>
    <row r="736" spans="1:10">
      <c r="A736" s="11"/>
      <c r="B736" s="16"/>
      <c r="C736" s="17"/>
      <c r="D736" s="17"/>
      <c r="E736" s="17"/>
      <c r="F736" s="16"/>
      <c r="G736" s="16"/>
      <c r="H736" s="23"/>
      <c r="I736" s="28"/>
      <c r="J736" s="28">
        <f t="shared" si="18"/>
        <v>0</v>
      </c>
    </row>
    <row r="737" spans="1:10" s="2" customFormat="1">
      <c r="A737" s="11"/>
      <c r="B737" s="12"/>
      <c r="C737" s="13"/>
      <c r="D737" s="14"/>
      <c r="E737" s="14"/>
      <c r="F737" s="15"/>
      <c r="G737" s="15"/>
      <c r="H737" s="24"/>
      <c r="I737" s="28"/>
      <c r="J737" s="28">
        <f t="shared" si="18"/>
        <v>0</v>
      </c>
    </row>
    <row r="738" spans="1:10" ht="24.95" customHeight="1">
      <c r="A738" s="45" t="s">
        <v>43</v>
      </c>
      <c r="B738" s="10"/>
      <c r="C738" s="9" t="s">
        <v>291</v>
      </c>
      <c r="D738" s="10"/>
      <c r="E738" s="10"/>
      <c r="F738" s="10"/>
      <c r="G738" s="10"/>
      <c r="H738" s="23">
        <v>0</v>
      </c>
      <c r="I738" s="28"/>
      <c r="J738" s="28">
        <f>SUM(J739:J741)</f>
        <v>0</v>
      </c>
    </row>
    <row r="739" spans="1:10">
      <c r="A739" s="11"/>
      <c r="B739" s="16"/>
      <c r="C739" s="17"/>
      <c r="D739" s="17"/>
      <c r="E739" s="17"/>
      <c r="F739" s="16"/>
      <c r="G739" s="16"/>
      <c r="H739" s="23"/>
      <c r="I739" s="28"/>
      <c r="J739" s="28">
        <f t="shared" si="18"/>
        <v>0</v>
      </c>
    </row>
    <row r="740" spans="1:10">
      <c r="A740" s="11"/>
      <c r="B740" s="16"/>
      <c r="C740" s="17"/>
      <c r="D740" s="17"/>
      <c r="E740" s="17"/>
      <c r="F740" s="16"/>
      <c r="G740" s="16"/>
      <c r="H740" s="23"/>
      <c r="I740" s="28"/>
      <c r="J740" s="28">
        <f t="shared" si="18"/>
        <v>0</v>
      </c>
    </row>
    <row r="741" spans="1:10">
      <c r="A741" s="11"/>
      <c r="B741" s="16"/>
      <c r="C741" s="17"/>
      <c r="D741" s="17"/>
      <c r="E741" s="17"/>
      <c r="F741" s="16"/>
      <c r="G741" s="16"/>
      <c r="H741" s="23"/>
      <c r="I741" s="28"/>
      <c r="J741" s="28">
        <f t="shared" si="18"/>
        <v>0</v>
      </c>
    </row>
    <row r="742" spans="1:10" ht="24.95" customHeight="1">
      <c r="A742" s="45" t="s">
        <v>49</v>
      </c>
      <c r="B742" s="10"/>
      <c r="C742" s="9" t="s">
        <v>294</v>
      </c>
      <c r="D742" s="10"/>
      <c r="E742" s="10"/>
      <c r="F742" s="10"/>
      <c r="G742" s="10"/>
      <c r="H742" s="23">
        <v>0</v>
      </c>
      <c r="I742" s="28"/>
      <c r="J742" s="28">
        <f>SUM(J743:J745)</f>
        <v>148.56</v>
      </c>
    </row>
    <row r="743" spans="1:10" s="2" customFormat="1" ht="22.5">
      <c r="A743" s="11"/>
      <c r="B743" s="12"/>
      <c r="C743" s="170" t="s">
        <v>1266</v>
      </c>
      <c r="D743" s="170" t="s">
        <v>1267</v>
      </c>
      <c r="E743" s="14" t="s">
        <v>17</v>
      </c>
      <c r="F743" s="15" t="s">
        <v>43</v>
      </c>
      <c r="G743" s="15" t="s">
        <v>19</v>
      </c>
      <c r="H743" s="24">
        <v>12</v>
      </c>
      <c r="I743" s="28">
        <v>12.38</v>
      </c>
      <c r="J743" s="28">
        <f t="shared" si="18"/>
        <v>148.56</v>
      </c>
    </row>
    <row r="744" spans="1:10" s="2" customFormat="1">
      <c r="A744" s="11"/>
      <c r="B744" s="12"/>
      <c r="C744" s="13"/>
      <c r="D744" s="14"/>
      <c r="E744" s="14"/>
      <c r="F744" s="15"/>
      <c r="G744" s="15"/>
      <c r="H744" s="24"/>
      <c r="I744" s="28"/>
      <c r="J744" s="28">
        <f t="shared" si="18"/>
        <v>0</v>
      </c>
    </row>
    <row r="745" spans="1:10" s="2" customFormat="1">
      <c r="A745" s="11"/>
      <c r="B745" s="12"/>
      <c r="C745" s="13"/>
      <c r="D745" s="14"/>
      <c r="E745" s="14"/>
      <c r="F745" s="15"/>
      <c r="G745" s="15"/>
      <c r="H745" s="24"/>
      <c r="I745" s="28"/>
      <c r="J745" s="28">
        <f t="shared" si="18"/>
        <v>0</v>
      </c>
    </row>
    <row r="746" spans="1:10" ht="24.95" customHeight="1">
      <c r="A746" s="45" t="s">
        <v>51</v>
      </c>
      <c r="B746" s="10"/>
      <c r="C746" s="9" t="s">
        <v>295</v>
      </c>
      <c r="D746" s="10"/>
      <c r="E746" s="10"/>
      <c r="F746" s="10"/>
      <c r="G746" s="10"/>
      <c r="H746" s="23">
        <v>0</v>
      </c>
      <c r="I746" s="28"/>
      <c r="J746" s="28">
        <f>SUM(J747:J749)</f>
        <v>0</v>
      </c>
    </row>
    <row r="747" spans="1:10">
      <c r="A747" s="11"/>
      <c r="B747" s="16"/>
      <c r="C747" s="17"/>
      <c r="D747" s="17"/>
      <c r="E747" s="17"/>
      <c r="F747" s="16"/>
      <c r="G747" s="16"/>
      <c r="H747" s="23"/>
      <c r="I747" s="28"/>
      <c r="J747" s="28">
        <f t="shared" si="18"/>
        <v>0</v>
      </c>
    </row>
    <row r="748" spans="1:10">
      <c r="A748" s="11"/>
      <c r="B748" s="16"/>
      <c r="C748" s="17"/>
      <c r="D748" s="17"/>
      <c r="E748" s="17"/>
      <c r="F748" s="16"/>
      <c r="G748" s="16"/>
      <c r="H748" s="23"/>
      <c r="I748" s="28"/>
      <c r="J748" s="28">
        <f t="shared" si="18"/>
        <v>0</v>
      </c>
    </row>
    <row r="749" spans="1:10">
      <c r="A749" s="11"/>
      <c r="B749" s="16"/>
      <c r="C749" s="17"/>
      <c r="D749" s="17"/>
      <c r="E749" s="17"/>
      <c r="F749" s="16"/>
      <c r="G749" s="16"/>
      <c r="H749" s="23"/>
      <c r="I749" s="28"/>
      <c r="J749" s="28">
        <f t="shared" si="18"/>
        <v>0</v>
      </c>
    </row>
    <row r="750" spans="1:10" ht="24.95" customHeight="1">
      <c r="A750" s="45" t="s">
        <v>55</v>
      </c>
      <c r="B750" s="10"/>
      <c r="C750" s="9" t="s">
        <v>296</v>
      </c>
      <c r="D750" s="10"/>
      <c r="E750" s="10"/>
      <c r="F750" s="10"/>
      <c r="G750" s="10"/>
      <c r="H750" s="23">
        <v>0</v>
      </c>
      <c r="I750" s="28"/>
      <c r="J750" s="28">
        <f>SUM(J751:J753)</f>
        <v>0</v>
      </c>
    </row>
    <row r="751" spans="1:10" s="2" customFormat="1">
      <c r="A751" s="11"/>
      <c r="B751" s="12"/>
      <c r="C751" s="13"/>
      <c r="D751" s="14"/>
      <c r="E751" s="14"/>
      <c r="F751" s="15"/>
      <c r="G751" s="15"/>
      <c r="H751" s="24"/>
      <c r="I751" s="28"/>
      <c r="J751" s="28">
        <f t="shared" si="18"/>
        <v>0</v>
      </c>
    </row>
    <row r="752" spans="1:10" s="2" customFormat="1">
      <c r="A752" s="11"/>
      <c r="B752" s="12"/>
      <c r="C752" s="13"/>
      <c r="D752" s="14"/>
      <c r="E752" s="14"/>
      <c r="F752" s="15"/>
      <c r="G752" s="15"/>
      <c r="H752" s="24"/>
      <c r="I752" s="28"/>
      <c r="J752" s="28"/>
    </row>
    <row r="753" spans="1:10" s="2" customFormat="1">
      <c r="A753" s="11"/>
      <c r="B753" s="12"/>
      <c r="C753" s="13"/>
      <c r="D753" s="14"/>
      <c r="E753" s="14"/>
      <c r="F753" s="15"/>
      <c r="G753" s="15"/>
      <c r="H753" s="24"/>
      <c r="I753" s="28"/>
      <c r="J753" s="28">
        <f t="shared" si="18"/>
        <v>0</v>
      </c>
    </row>
    <row r="754" spans="1:10" ht="24.95" customHeight="1">
      <c r="A754" s="45" t="s">
        <v>57</v>
      </c>
      <c r="B754" s="10"/>
      <c r="C754" s="9" t="s">
        <v>297</v>
      </c>
      <c r="D754" s="10"/>
      <c r="E754" s="10"/>
      <c r="F754" s="10"/>
      <c r="G754" s="10"/>
      <c r="H754" s="23">
        <v>0</v>
      </c>
      <c r="I754" s="28"/>
      <c r="J754" s="28">
        <f>SUM(J755:J757)</f>
        <v>0</v>
      </c>
    </row>
    <row r="755" spans="1:10">
      <c r="A755" s="11"/>
      <c r="B755" s="16"/>
      <c r="C755" s="17"/>
      <c r="D755" s="17"/>
      <c r="E755" s="17"/>
      <c r="F755" s="16"/>
      <c r="G755" s="16"/>
      <c r="H755" s="23"/>
      <c r="I755" s="28"/>
      <c r="J755" s="28">
        <f t="shared" si="18"/>
        <v>0</v>
      </c>
    </row>
    <row r="756" spans="1:10">
      <c r="A756" s="11"/>
      <c r="B756" s="16"/>
      <c r="C756" s="17"/>
      <c r="D756" s="17"/>
      <c r="E756" s="17"/>
      <c r="F756" s="16"/>
      <c r="G756" s="16"/>
      <c r="H756" s="23"/>
      <c r="I756" s="28"/>
      <c r="J756" s="28"/>
    </row>
    <row r="757" spans="1:10">
      <c r="A757" s="11"/>
      <c r="B757" s="16"/>
      <c r="C757" s="17"/>
      <c r="D757" s="17"/>
      <c r="E757" s="17"/>
      <c r="F757" s="16"/>
      <c r="G757" s="16"/>
      <c r="H757" s="23"/>
      <c r="I757" s="28"/>
      <c r="J757" s="28">
        <f t="shared" si="18"/>
        <v>0</v>
      </c>
    </row>
    <row r="758" spans="1:10" ht="24.95" customHeight="1">
      <c r="A758" s="45" t="s">
        <v>59</v>
      </c>
      <c r="B758" s="10"/>
      <c r="C758" s="9" t="s">
        <v>44</v>
      </c>
      <c r="D758" s="10"/>
      <c r="E758" s="10"/>
      <c r="F758" s="10"/>
      <c r="G758" s="10"/>
      <c r="H758" s="23">
        <v>0</v>
      </c>
      <c r="I758" s="28"/>
      <c r="J758" s="28">
        <f>SUM(J759:J761)</f>
        <v>0</v>
      </c>
    </row>
    <row r="759" spans="1:10" s="2" customFormat="1">
      <c r="A759" s="11"/>
      <c r="B759" s="12"/>
      <c r="C759" s="13"/>
      <c r="D759" s="14"/>
      <c r="E759" s="14"/>
      <c r="F759" s="15"/>
      <c r="G759" s="15"/>
      <c r="H759" s="24"/>
      <c r="I759" s="28"/>
      <c r="J759" s="28">
        <f t="shared" si="18"/>
        <v>0</v>
      </c>
    </row>
    <row r="760" spans="1:10" s="2" customFormat="1">
      <c r="A760" s="11"/>
      <c r="B760" s="12"/>
      <c r="C760" s="13"/>
      <c r="D760" s="14"/>
      <c r="E760" s="14"/>
      <c r="F760" s="15"/>
      <c r="G760" s="15"/>
      <c r="H760" s="24"/>
      <c r="I760" s="28"/>
      <c r="J760" s="28">
        <f t="shared" si="18"/>
        <v>0</v>
      </c>
    </row>
    <row r="761" spans="1:10" s="2" customFormat="1">
      <c r="A761" s="11"/>
      <c r="B761" s="12"/>
      <c r="C761" s="13"/>
      <c r="D761" s="14"/>
      <c r="E761" s="14"/>
      <c r="F761" s="15"/>
      <c r="G761" s="15"/>
      <c r="H761" s="24"/>
      <c r="I761" s="28"/>
      <c r="J761" s="28">
        <f t="shared" si="18"/>
        <v>0</v>
      </c>
    </row>
    <row r="762" spans="1:10" ht="24.95" customHeight="1">
      <c r="A762" s="45" t="s">
        <v>64</v>
      </c>
      <c r="B762" s="10"/>
      <c r="C762" s="9" t="s">
        <v>50</v>
      </c>
      <c r="D762" s="10"/>
      <c r="E762" s="10"/>
      <c r="F762" s="10"/>
      <c r="G762" s="10"/>
      <c r="H762" s="23">
        <v>0</v>
      </c>
      <c r="I762" s="28"/>
      <c r="J762" s="28">
        <f>SUM(J763:J765)</f>
        <v>0</v>
      </c>
    </row>
    <row r="763" spans="1:10">
      <c r="A763" s="11"/>
      <c r="B763" s="16"/>
      <c r="C763" s="17"/>
      <c r="D763" s="17"/>
      <c r="E763" s="17"/>
      <c r="F763" s="16"/>
      <c r="G763" s="16"/>
      <c r="H763" s="23"/>
      <c r="I763" s="28"/>
      <c r="J763" s="28">
        <f t="shared" si="18"/>
        <v>0</v>
      </c>
    </row>
    <row r="764" spans="1:10">
      <c r="A764" s="11"/>
      <c r="B764" s="16"/>
      <c r="C764" s="17"/>
      <c r="D764" s="17"/>
      <c r="E764" s="17"/>
      <c r="F764" s="16"/>
      <c r="G764" s="16"/>
      <c r="H764" s="23"/>
      <c r="I764" s="28"/>
      <c r="J764" s="28"/>
    </row>
    <row r="765" spans="1:10">
      <c r="A765" s="11"/>
      <c r="B765" s="16"/>
      <c r="C765" s="17"/>
      <c r="D765" s="17"/>
      <c r="E765" s="17"/>
      <c r="F765" s="16"/>
      <c r="G765" s="16"/>
      <c r="H765" s="23"/>
      <c r="I765" s="28"/>
      <c r="J765" s="28">
        <f t="shared" si="18"/>
        <v>0</v>
      </c>
    </row>
    <row r="766" spans="1:10" ht="24.6" customHeight="1">
      <c r="A766" s="45" t="s">
        <v>69</v>
      </c>
      <c r="B766" s="10"/>
      <c r="C766" s="9" t="s">
        <v>298</v>
      </c>
      <c r="D766" s="10"/>
      <c r="E766" s="10"/>
      <c r="F766" s="10"/>
      <c r="G766" s="10"/>
      <c r="H766" s="23">
        <v>0</v>
      </c>
      <c r="I766" s="28"/>
      <c r="J766" s="28">
        <f>SUM(J767:J769)</f>
        <v>400.05</v>
      </c>
    </row>
    <row r="767" spans="1:10" s="2" customFormat="1" ht="33.75">
      <c r="A767" s="11"/>
      <c r="B767" s="12"/>
      <c r="C767" s="178" t="s">
        <v>1268</v>
      </c>
      <c r="D767" s="178" t="s">
        <v>791</v>
      </c>
      <c r="E767" s="14" t="s">
        <v>17</v>
      </c>
      <c r="F767" s="15" t="s">
        <v>43</v>
      </c>
      <c r="G767" s="15" t="s">
        <v>371</v>
      </c>
      <c r="H767" s="24">
        <v>35</v>
      </c>
      <c r="I767" s="28">
        <v>11.43</v>
      </c>
      <c r="J767" s="28">
        <f t="shared" ref="J767:J818" si="19">H767*I767</f>
        <v>400.05</v>
      </c>
    </row>
    <row r="768" spans="1:10" s="2" customFormat="1">
      <c r="A768" s="11"/>
      <c r="B768" s="12"/>
      <c r="C768" s="13"/>
      <c r="D768" s="14"/>
      <c r="E768" s="14"/>
      <c r="F768" s="15"/>
      <c r="G768" s="15"/>
      <c r="H768" s="24"/>
      <c r="I768" s="28"/>
      <c r="J768" s="28">
        <f t="shared" si="19"/>
        <v>0</v>
      </c>
    </row>
    <row r="769" spans="1:10" s="2" customFormat="1">
      <c r="A769" s="11"/>
      <c r="B769" s="12"/>
      <c r="C769" s="13"/>
      <c r="D769" s="14"/>
      <c r="E769" s="14"/>
      <c r="F769" s="15"/>
      <c r="G769" s="15"/>
      <c r="H769" s="24"/>
      <c r="I769" s="28"/>
      <c r="J769" s="28">
        <f t="shared" si="19"/>
        <v>0</v>
      </c>
    </row>
    <row r="770" spans="1:10" ht="24.95" customHeight="1">
      <c r="A770" s="45" t="s">
        <v>71</v>
      </c>
      <c r="B770" s="10"/>
      <c r="C770" s="9" t="s">
        <v>302</v>
      </c>
      <c r="D770" s="10"/>
      <c r="E770" s="10"/>
      <c r="F770" s="10"/>
      <c r="G770" s="10"/>
      <c r="H770" s="23">
        <v>0</v>
      </c>
      <c r="I770" s="28"/>
      <c r="J770" s="28">
        <f>SUM(J771:J773)</f>
        <v>0</v>
      </c>
    </row>
    <row r="771" spans="1:10">
      <c r="A771" s="11"/>
      <c r="B771" s="16"/>
      <c r="C771" s="17"/>
      <c r="D771" s="17"/>
      <c r="E771" s="17"/>
      <c r="F771" s="16"/>
      <c r="G771" s="16"/>
      <c r="H771" s="23"/>
      <c r="I771" s="28"/>
      <c r="J771" s="28">
        <f t="shared" si="19"/>
        <v>0</v>
      </c>
    </row>
    <row r="772" spans="1:10">
      <c r="A772" s="11"/>
      <c r="B772" s="16"/>
      <c r="C772" s="17"/>
      <c r="D772" s="17"/>
      <c r="E772" s="17"/>
      <c r="F772" s="16"/>
      <c r="G772" s="16"/>
      <c r="H772" s="23"/>
      <c r="I772" s="28"/>
      <c r="J772" s="28"/>
    </row>
    <row r="773" spans="1:10">
      <c r="A773" s="11"/>
      <c r="B773" s="16"/>
      <c r="C773" s="17"/>
      <c r="D773" s="17"/>
      <c r="E773" s="17"/>
      <c r="F773" s="16"/>
      <c r="G773" s="16"/>
      <c r="H773" s="23"/>
      <c r="I773" s="28"/>
      <c r="J773" s="28">
        <f t="shared" si="19"/>
        <v>0</v>
      </c>
    </row>
    <row r="774" spans="1:10" ht="24.95" customHeight="1">
      <c r="A774" s="45" t="s">
        <v>73</v>
      </c>
      <c r="B774" s="10"/>
      <c r="C774" s="9" t="s">
        <v>304</v>
      </c>
      <c r="D774" s="10"/>
      <c r="E774" s="10"/>
      <c r="F774" s="10"/>
      <c r="G774" s="10"/>
      <c r="H774" s="23">
        <v>0</v>
      </c>
      <c r="I774" s="28"/>
      <c r="J774" s="28">
        <f>SUM(J775:J777)</f>
        <v>833.34999999999991</v>
      </c>
    </row>
    <row r="775" spans="1:10" s="2" customFormat="1" ht="45">
      <c r="A775" s="11"/>
      <c r="B775" s="12"/>
      <c r="C775" s="173" t="s">
        <v>1269</v>
      </c>
      <c r="D775" s="171" t="s">
        <v>1270</v>
      </c>
      <c r="E775" s="14" t="s">
        <v>1032</v>
      </c>
      <c r="F775" s="15" t="s">
        <v>43</v>
      </c>
      <c r="G775" s="15" t="s">
        <v>445</v>
      </c>
      <c r="H775" s="24">
        <v>35</v>
      </c>
      <c r="I775" s="28">
        <v>23.81</v>
      </c>
      <c r="J775" s="28">
        <f t="shared" si="19"/>
        <v>833.34999999999991</v>
      </c>
    </row>
    <row r="776" spans="1:10" s="2" customFormat="1">
      <c r="A776" s="11"/>
      <c r="B776" s="12"/>
      <c r="C776" s="13"/>
      <c r="D776" s="14"/>
      <c r="E776" s="14"/>
      <c r="F776" s="15"/>
      <c r="G776" s="15"/>
      <c r="H776" s="24"/>
      <c r="I776" s="28"/>
      <c r="J776" s="28">
        <f t="shared" si="19"/>
        <v>0</v>
      </c>
    </row>
    <row r="777" spans="1:10" s="2" customFormat="1" ht="10.9" customHeight="1">
      <c r="A777" s="11"/>
      <c r="B777" s="12"/>
      <c r="C777" s="13"/>
      <c r="D777" s="14"/>
      <c r="E777" s="14"/>
      <c r="F777" s="15"/>
      <c r="G777" s="15"/>
      <c r="H777" s="24"/>
      <c r="I777" s="28"/>
      <c r="J777" s="28">
        <f t="shared" si="19"/>
        <v>0</v>
      </c>
    </row>
    <row r="778" spans="1:10" ht="24.95" customHeight="1">
      <c r="A778" s="45" t="s">
        <v>75</v>
      </c>
      <c r="B778" s="10"/>
      <c r="C778" s="9" t="s">
        <v>308</v>
      </c>
      <c r="D778" s="10"/>
      <c r="E778" s="10"/>
      <c r="F778" s="10"/>
      <c r="G778" s="10"/>
      <c r="H778" s="23">
        <v>0</v>
      </c>
      <c r="I778" s="28"/>
      <c r="J778" s="28">
        <f>SUM(J779:J781)</f>
        <v>0</v>
      </c>
    </row>
    <row r="779" spans="1:10">
      <c r="A779" s="11"/>
      <c r="B779" s="16"/>
      <c r="C779" s="17"/>
      <c r="D779" s="17"/>
      <c r="E779" s="17"/>
      <c r="F779" s="16"/>
      <c r="G779" s="16"/>
      <c r="H779" s="23"/>
      <c r="I779" s="28"/>
      <c r="J779" s="28">
        <f t="shared" si="19"/>
        <v>0</v>
      </c>
    </row>
    <row r="780" spans="1:10">
      <c r="A780" s="11"/>
      <c r="B780" s="16"/>
      <c r="C780" s="17"/>
      <c r="D780" s="17"/>
      <c r="E780" s="17"/>
      <c r="F780" s="16"/>
      <c r="G780" s="16"/>
      <c r="H780" s="23"/>
      <c r="I780" s="28"/>
      <c r="J780" s="28"/>
    </row>
    <row r="781" spans="1:10">
      <c r="A781" s="11"/>
      <c r="B781" s="16"/>
      <c r="C781" s="17"/>
      <c r="D781" s="17"/>
      <c r="E781" s="17"/>
      <c r="F781" s="16"/>
      <c r="G781" s="16"/>
      <c r="H781" s="23"/>
      <c r="I781" s="28"/>
      <c r="J781" s="28">
        <f t="shared" si="19"/>
        <v>0</v>
      </c>
    </row>
    <row r="782" spans="1:10" ht="24.95" customHeight="1">
      <c r="A782" s="45" t="s">
        <v>77</v>
      </c>
      <c r="B782" s="10"/>
      <c r="C782" s="9" t="s">
        <v>309</v>
      </c>
      <c r="D782" s="10"/>
      <c r="E782" s="10"/>
      <c r="F782" s="10"/>
      <c r="G782" s="10"/>
      <c r="H782" s="23">
        <v>0</v>
      </c>
      <c r="I782" s="28"/>
      <c r="J782" s="28">
        <f>SUM(J783:J785)</f>
        <v>400.05</v>
      </c>
    </row>
    <row r="783" spans="1:10" s="2" customFormat="1" ht="22.5">
      <c r="A783" s="11"/>
      <c r="B783" s="12"/>
      <c r="C783" s="176" t="s">
        <v>1271</v>
      </c>
      <c r="D783" s="169" t="s">
        <v>1272</v>
      </c>
      <c r="E783" s="14" t="s">
        <v>17</v>
      </c>
      <c r="F783" s="15" t="s">
        <v>43</v>
      </c>
      <c r="G783" s="15" t="s">
        <v>371</v>
      </c>
      <c r="H783" s="24">
        <v>35</v>
      </c>
      <c r="I783" s="28">
        <v>11.43</v>
      </c>
      <c r="J783" s="28">
        <f t="shared" si="19"/>
        <v>400.05</v>
      </c>
    </row>
    <row r="784" spans="1:10" s="2" customFormat="1">
      <c r="A784" s="11"/>
      <c r="B784" s="12"/>
      <c r="C784" s="13"/>
      <c r="D784" s="14"/>
      <c r="E784" s="14"/>
      <c r="F784" s="15"/>
      <c r="G784" s="15"/>
      <c r="H784" s="24"/>
      <c r="I784" s="28"/>
      <c r="J784" s="28">
        <f t="shared" si="19"/>
        <v>0</v>
      </c>
    </row>
    <row r="785" spans="1:10" s="2" customFormat="1">
      <c r="A785" s="11"/>
      <c r="B785" s="12"/>
      <c r="C785" s="13"/>
      <c r="D785" s="14"/>
      <c r="E785" s="14"/>
      <c r="F785" s="15"/>
      <c r="G785" s="15"/>
      <c r="H785" s="24"/>
      <c r="I785" s="28"/>
      <c r="J785" s="28">
        <f t="shared" si="19"/>
        <v>0</v>
      </c>
    </row>
    <row r="786" spans="1:10" ht="24.95" customHeight="1">
      <c r="A786" s="45" t="s">
        <v>79</v>
      </c>
      <c r="B786" s="10"/>
      <c r="C786" s="9" t="s">
        <v>312</v>
      </c>
      <c r="D786" s="10"/>
      <c r="E786" s="10"/>
      <c r="F786" s="10"/>
      <c r="G786" s="10"/>
      <c r="H786" s="23">
        <v>0</v>
      </c>
      <c r="I786" s="28"/>
      <c r="J786" s="28">
        <f>SUM(J787:J789)</f>
        <v>0</v>
      </c>
    </row>
    <row r="787" spans="1:10">
      <c r="A787" s="11"/>
      <c r="B787" s="16"/>
      <c r="C787" s="17"/>
      <c r="D787" s="17"/>
      <c r="E787" s="17"/>
      <c r="F787" s="16"/>
      <c r="G787" s="16"/>
      <c r="H787" s="23"/>
      <c r="I787" s="28"/>
      <c r="J787" s="28">
        <f t="shared" si="19"/>
        <v>0</v>
      </c>
    </row>
    <row r="788" spans="1:10">
      <c r="A788" s="11"/>
      <c r="B788" s="16"/>
      <c r="C788" s="17"/>
      <c r="D788" s="17"/>
      <c r="E788" s="17"/>
      <c r="F788" s="16"/>
      <c r="G788" s="16"/>
      <c r="H788" s="23"/>
      <c r="I788" s="28"/>
      <c r="J788" s="28"/>
    </row>
    <row r="789" spans="1:10">
      <c r="A789" s="11"/>
      <c r="B789" s="16"/>
      <c r="C789" s="17"/>
      <c r="D789" s="17"/>
      <c r="E789" s="17"/>
      <c r="F789" s="16"/>
      <c r="G789" s="16"/>
      <c r="H789" s="23"/>
      <c r="I789" s="28"/>
      <c r="J789" s="28">
        <f t="shared" si="19"/>
        <v>0</v>
      </c>
    </row>
    <row r="790" spans="1:10" ht="24.95" customHeight="1">
      <c r="A790" s="45" t="s">
        <v>81</v>
      </c>
      <c r="B790" s="10"/>
      <c r="C790" s="9" t="s">
        <v>212</v>
      </c>
      <c r="D790" s="10"/>
      <c r="E790" s="10"/>
      <c r="F790" s="10"/>
      <c r="G790" s="10"/>
      <c r="H790" s="23">
        <v>0</v>
      </c>
      <c r="I790" s="28"/>
      <c r="J790" s="28">
        <f>SUM(J791:J793)</f>
        <v>453.25</v>
      </c>
    </row>
    <row r="791" spans="1:10" s="2" customFormat="1" ht="22.5">
      <c r="A791" s="11"/>
      <c r="B791" s="12"/>
      <c r="C791" s="176" t="s">
        <v>1273</v>
      </c>
      <c r="D791" s="170" t="s">
        <v>1274</v>
      </c>
      <c r="E791" s="14" t="s">
        <v>17</v>
      </c>
      <c r="F791" s="15" t="s">
        <v>43</v>
      </c>
      <c r="G791" s="15" t="s">
        <v>19</v>
      </c>
      <c r="H791" s="24">
        <v>35</v>
      </c>
      <c r="I791" s="28">
        <v>12.95</v>
      </c>
      <c r="J791" s="28">
        <f t="shared" si="19"/>
        <v>453.25</v>
      </c>
    </row>
    <row r="792" spans="1:10" s="2" customFormat="1">
      <c r="A792" s="11"/>
      <c r="B792" s="12"/>
      <c r="C792" s="13"/>
      <c r="D792" s="14"/>
      <c r="E792" s="14"/>
      <c r="F792" s="15"/>
      <c r="G792" s="15"/>
      <c r="H792" s="24"/>
      <c r="I792" s="28"/>
      <c r="J792" s="28">
        <f t="shared" si="19"/>
        <v>0</v>
      </c>
    </row>
    <row r="793" spans="1:10" s="2" customFormat="1">
      <c r="A793" s="11"/>
      <c r="B793" s="12"/>
      <c r="C793" s="13"/>
      <c r="D793" s="14"/>
      <c r="E793" s="14"/>
      <c r="F793" s="15"/>
      <c r="G793" s="15"/>
      <c r="H793" s="24"/>
      <c r="I793" s="28"/>
      <c r="J793" s="28">
        <f t="shared" si="19"/>
        <v>0</v>
      </c>
    </row>
    <row r="794" spans="1:10" ht="24.95" customHeight="1">
      <c r="A794" s="45" t="s">
        <v>83</v>
      </c>
      <c r="B794" s="10"/>
      <c r="C794" s="9" t="s">
        <v>219</v>
      </c>
      <c r="D794" s="10"/>
      <c r="E794" s="10"/>
      <c r="F794" s="10"/>
      <c r="G794" s="10"/>
      <c r="H794" s="23">
        <v>0</v>
      </c>
      <c r="I794" s="28"/>
      <c r="J794" s="28">
        <f>SUM(J795:J797)</f>
        <v>0</v>
      </c>
    </row>
    <row r="795" spans="1:10">
      <c r="A795" s="11"/>
      <c r="B795" s="16"/>
      <c r="C795" s="17"/>
      <c r="D795" s="17"/>
      <c r="E795" s="17"/>
      <c r="F795" s="16"/>
      <c r="G795" s="16"/>
      <c r="H795" s="23"/>
      <c r="I795" s="28"/>
      <c r="J795" s="28">
        <f t="shared" si="19"/>
        <v>0</v>
      </c>
    </row>
    <row r="796" spans="1:10">
      <c r="A796" s="11"/>
      <c r="B796" s="16"/>
      <c r="C796" s="17"/>
      <c r="D796" s="17"/>
      <c r="E796" s="17"/>
      <c r="F796" s="16"/>
      <c r="G796" s="16"/>
      <c r="H796" s="23"/>
      <c r="I796" s="28"/>
      <c r="J796" s="28"/>
    </row>
    <row r="797" spans="1:10">
      <c r="A797" s="11"/>
      <c r="B797" s="16"/>
      <c r="C797" s="17"/>
      <c r="D797" s="17"/>
      <c r="E797" s="17"/>
      <c r="F797" s="16"/>
      <c r="G797" s="16"/>
      <c r="H797" s="23"/>
      <c r="I797" s="28"/>
      <c r="J797" s="28">
        <f t="shared" si="19"/>
        <v>0</v>
      </c>
    </row>
    <row r="798" spans="1:10" ht="24.95" customHeight="1">
      <c r="A798" s="45" t="s">
        <v>85</v>
      </c>
      <c r="B798" s="10"/>
      <c r="C798" s="9" t="s">
        <v>220</v>
      </c>
      <c r="D798" s="10"/>
      <c r="E798" s="10"/>
      <c r="F798" s="10"/>
      <c r="G798" s="10"/>
      <c r="H798" s="23">
        <v>0</v>
      </c>
      <c r="I798" s="28"/>
      <c r="J798" s="28">
        <f>SUM(J799:J801)</f>
        <v>453.25</v>
      </c>
    </row>
    <row r="799" spans="1:10" s="2" customFormat="1">
      <c r="A799" s="11"/>
      <c r="B799" s="12"/>
      <c r="C799" s="67" t="s">
        <v>1275</v>
      </c>
      <c r="D799" s="67" t="s">
        <v>499</v>
      </c>
      <c r="E799" s="14" t="s">
        <v>17</v>
      </c>
      <c r="F799" s="15" t="s">
        <v>43</v>
      </c>
      <c r="G799" s="15" t="s">
        <v>19</v>
      </c>
      <c r="H799" s="24">
        <v>35</v>
      </c>
      <c r="I799" s="28">
        <v>12.95</v>
      </c>
      <c r="J799" s="28">
        <f t="shared" si="19"/>
        <v>453.25</v>
      </c>
    </row>
    <row r="800" spans="1:10" s="2" customFormat="1">
      <c r="A800" s="11"/>
      <c r="B800" s="12"/>
      <c r="C800" s="13"/>
      <c r="D800" s="14"/>
      <c r="E800" s="14"/>
      <c r="F800" s="15"/>
      <c r="G800" s="15"/>
      <c r="H800" s="24"/>
      <c r="I800" s="28"/>
      <c r="J800" s="28">
        <f t="shared" si="19"/>
        <v>0</v>
      </c>
    </row>
    <row r="801" spans="1:10" s="2" customFormat="1">
      <c r="A801" s="11"/>
      <c r="B801" s="12"/>
      <c r="C801" s="13"/>
      <c r="D801" s="14"/>
      <c r="E801" s="14"/>
      <c r="F801" s="15"/>
      <c r="G801" s="15"/>
      <c r="H801" s="24"/>
      <c r="I801" s="28"/>
      <c r="J801" s="28"/>
    </row>
    <row r="802" spans="1:10" s="2" customFormat="1">
      <c r="A802" s="11"/>
      <c r="B802" s="12"/>
      <c r="C802" s="13"/>
      <c r="D802" s="14"/>
      <c r="E802" s="14"/>
      <c r="F802" s="15"/>
      <c r="G802" s="15"/>
      <c r="H802" s="24"/>
      <c r="I802" s="28"/>
      <c r="J802" s="28"/>
    </row>
    <row r="803" spans="1:10" ht="25.9" customHeight="1">
      <c r="A803" s="45" t="s">
        <v>126</v>
      </c>
      <c r="B803" s="10"/>
      <c r="C803" s="9" t="s">
        <v>227</v>
      </c>
      <c r="D803" s="10"/>
      <c r="E803" s="10"/>
      <c r="F803" s="10"/>
      <c r="G803" s="10"/>
      <c r="H803" s="23"/>
      <c r="I803" s="28"/>
      <c r="J803" s="389">
        <f>SUM(J804)</f>
        <v>14.29</v>
      </c>
    </row>
    <row r="804" spans="1:10" ht="20.25" customHeight="1">
      <c r="A804" s="45"/>
      <c r="B804" s="10"/>
      <c r="C804" s="107" t="s">
        <v>1276</v>
      </c>
      <c r="D804" s="92" t="s">
        <v>913</v>
      </c>
      <c r="E804" s="14" t="s">
        <v>17</v>
      </c>
      <c r="F804" s="15" t="s">
        <v>43</v>
      </c>
      <c r="G804" s="15" t="s">
        <v>19</v>
      </c>
      <c r="H804" s="23">
        <v>1</v>
      </c>
      <c r="I804" s="28">
        <v>14.29</v>
      </c>
      <c r="J804" s="28">
        <f>I804*H804</f>
        <v>14.29</v>
      </c>
    </row>
    <row r="805" spans="1:10" ht="12" customHeight="1">
      <c r="A805" s="45"/>
      <c r="B805" s="10"/>
      <c r="C805" s="9"/>
      <c r="D805" s="10"/>
      <c r="E805" s="10"/>
      <c r="F805" s="10"/>
      <c r="G805" s="10"/>
      <c r="H805" s="23"/>
      <c r="I805" s="28"/>
      <c r="J805" s="28"/>
    </row>
    <row r="806" spans="1:10" s="2" customFormat="1">
      <c r="A806" s="11"/>
      <c r="B806" s="12"/>
      <c r="C806" s="13"/>
      <c r="D806" s="14"/>
      <c r="E806" s="14"/>
      <c r="F806" s="15"/>
      <c r="G806" s="15"/>
      <c r="H806" s="24"/>
      <c r="I806" s="28"/>
      <c r="J806" s="28">
        <f t="shared" si="19"/>
        <v>0</v>
      </c>
    </row>
    <row r="807" spans="1:10" ht="24.95" customHeight="1">
      <c r="A807" s="45" t="s">
        <v>127</v>
      </c>
      <c r="B807" s="10"/>
      <c r="C807" s="9" t="s">
        <v>58</v>
      </c>
      <c r="D807" s="10"/>
      <c r="E807" s="10"/>
      <c r="F807" s="10"/>
      <c r="G807" s="10"/>
      <c r="H807" s="23">
        <v>0</v>
      </c>
      <c r="I807" s="28"/>
      <c r="J807" s="28">
        <f>SUM(J808:J810)</f>
        <v>0</v>
      </c>
    </row>
    <row r="808" spans="1:10" s="2" customFormat="1">
      <c r="A808" s="11"/>
      <c r="B808" s="12"/>
      <c r="C808" s="13"/>
      <c r="D808" s="14"/>
      <c r="E808" s="14"/>
      <c r="F808" s="15"/>
      <c r="G808" s="15"/>
      <c r="H808" s="24"/>
      <c r="I808" s="28"/>
      <c r="J808" s="28">
        <f t="shared" si="19"/>
        <v>0</v>
      </c>
    </row>
    <row r="809" spans="1:10" s="2" customFormat="1">
      <c r="A809" s="11"/>
      <c r="B809" s="12"/>
      <c r="C809" s="13"/>
      <c r="D809" s="14"/>
      <c r="E809" s="14"/>
      <c r="F809" s="15"/>
      <c r="G809" s="15"/>
      <c r="H809" s="24"/>
      <c r="I809" s="28"/>
      <c r="J809" s="28">
        <f t="shared" si="19"/>
        <v>0</v>
      </c>
    </row>
    <row r="810" spans="1:10" s="2" customFormat="1">
      <c r="A810" s="11"/>
      <c r="B810" s="12"/>
      <c r="C810" s="13"/>
      <c r="D810" s="14"/>
      <c r="E810" s="14"/>
      <c r="F810" s="15"/>
      <c r="G810" s="15"/>
      <c r="H810" s="24"/>
      <c r="I810" s="28"/>
      <c r="J810" s="28">
        <f t="shared" si="19"/>
        <v>0</v>
      </c>
    </row>
    <row r="811" spans="1:10" ht="24.95" customHeight="1">
      <c r="A811" s="45" t="s">
        <v>128</v>
      </c>
      <c r="B811" s="10"/>
      <c r="C811" s="9" t="s">
        <v>60</v>
      </c>
      <c r="D811" s="10"/>
      <c r="E811" s="10"/>
      <c r="F811" s="10"/>
      <c r="G811" s="10"/>
      <c r="H811" s="23">
        <v>0</v>
      </c>
      <c r="I811" s="28"/>
      <c r="J811" s="28">
        <f>SUM(J812:J814)</f>
        <v>479.88</v>
      </c>
    </row>
    <row r="812" spans="1:10" s="2" customFormat="1" ht="22.5">
      <c r="A812" s="11"/>
      <c r="B812" s="12"/>
      <c r="C812" s="82" t="s">
        <v>1277</v>
      </c>
      <c r="D812" s="14"/>
      <c r="E812" s="14" t="s">
        <v>63</v>
      </c>
      <c r="F812" s="15" t="s">
        <v>43</v>
      </c>
      <c r="G812" s="15" t="s">
        <v>19</v>
      </c>
      <c r="H812" s="24">
        <v>36</v>
      </c>
      <c r="I812" s="28">
        <v>13.33</v>
      </c>
      <c r="J812" s="28">
        <f t="shared" si="19"/>
        <v>479.88</v>
      </c>
    </row>
    <row r="813" spans="1:10" s="2" customFormat="1">
      <c r="A813" s="11"/>
      <c r="B813" s="12"/>
      <c r="C813" s="13"/>
      <c r="D813" s="14"/>
      <c r="E813" s="14"/>
      <c r="F813" s="15"/>
      <c r="G813" s="15"/>
      <c r="H813" s="24"/>
      <c r="I813" s="28"/>
      <c r="J813" s="28">
        <f t="shared" si="19"/>
        <v>0</v>
      </c>
    </row>
    <row r="814" spans="1:10" s="2" customFormat="1">
      <c r="A814" s="11"/>
      <c r="B814" s="12"/>
      <c r="C814" s="13"/>
      <c r="D814" s="14"/>
      <c r="E814" s="14"/>
      <c r="F814" s="15"/>
      <c r="G814" s="15"/>
      <c r="H814" s="24"/>
      <c r="I814" s="28"/>
      <c r="J814" s="28">
        <f t="shared" si="19"/>
        <v>0</v>
      </c>
    </row>
    <row r="815" spans="1:10" ht="24.95" customHeight="1">
      <c r="A815" s="45" t="s">
        <v>146</v>
      </c>
      <c r="B815" s="10"/>
      <c r="C815" s="9" t="s">
        <v>230</v>
      </c>
      <c r="D815" s="10"/>
      <c r="E815" s="10"/>
      <c r="F815" s="10"/>
      <c r="G815" s="10"/>
      <c r="H815" s="23">
        <v>0</v>
      </c>
      <c r="I815" s="28"/>
      <c r="J815" s="28">
        <f>SUM(J816:J818)</f>
        <v>857.16</v>
      </c>
    </row>
    <row r="816" spans="1:10" s="2" customFormat="1" ht="33.75">
      <c r="A816" s="11"/>
      <c r="B816" s="12"/>
      <c r="C816" s="173" t="s">
        <v>321</v>
      </c>
      <c r="D816" s="169" t="s">
        <v>322</v>
      </c>
      <c r="E816" s="14" t="s">
        <v>233</v>
      </c>
      <c r="F816" s="15" t="s">
        <v>43</v>
      </c>
      <c r="G816" s="173" t="s">
        <v>234</v>
      </c>
      <c r="H816" s="24">
        <v>36</v>
      </c>
      <c r="I816" s="28">
        <v>23.81</v>
      </c>
      <c r="J816" s="28">
        <f t="shared" si="19"/>
        <v>857.16</v>
      </c>
    </row>
    <row r="817" spans="1:10" s="2" customFormat="1">
      <c r="A817" s="11"/>
      <c r="B817" s="12"/>
      <c r="C817" s="13"/>
      <c r="D817" s="14"/>
      <c r="E817" s="14"/>
      <c r="F817" s="15"/>
      <c r="G817" s="15"/>
      <c r="H817" s="24"/>
      <c r="I817" s="28"/>
      <c r="J817" s="28">
        <f t="shared" si="19"/>
        <v>0</v>
      </c>
    </row>
    <row r="818" spans="1:10" s="2" customFormat="1">
      <c r="A818" s="11"/>
      <c r="B818" s="12"/>
      <c r="C818" s="13"/>
      <c r="D818" s="14"/>
      <c r="E818" s="14"/>
      <c r="F818" s="15"/>
      <c r="G818" s="15"/>
      <c r="H818" s="24"/>
      <c r="I818" s="28"/>
      <c r="J818" s="28">
        <f t="shared" si="19"/>
        <v>0</v>
      </c>
    </row>
    <row r="819" spans="1:10" ht="24.95" customHeight="1">
      <c r="A819" s="45" t="s">
        <v>175</v>
      </c>
      <c r="B819" s="10"/>
      <c r="C819" s="9" t="s">
        <v>235</v>
      </c>
      <c r="D819" s="10"/>
      <c r="E819" s="10"/>
      <c r="F819" s="10"/>
      <c r="G819" s="10"/>
      <c r="H819" s="23">
        <v>0</v>
      </c>
      <c r="I819" s="28"/>
      <c r="J819" s="28">
        <f>SUM(J820:J822)</f>
        <v>0</v>
      </c>
    </row>
    <row r="820" spans="1:10">
      <c r="A820" s="11"/>
      <c r="B820" s="16"/>
      <c r="C820" s="17"/>
      <c r="D820" s="17"/>
      <c r="E820" s="17"/>
      <c r="F820" s="16"/>
      <c r="G820" s="16"/>
      <c r="H820" s="23"/>
      <c r="I820" s="28"/>
      <c r="J820" s="28">
        <f t="shared" ref="J820:J854" si="20">H820*I820</f>
        <v>0</v>
      </c>
    </row>
    <row r="821" spans="1:10" s="2" customFormat="1">
      <c r="A821" s="11"/>
      <c r="B821" s="12"/>
      <c r="C821" s="13"/>
      <c r="D821" s="14"/>
      <c r="E821" s="14"/>
      <c r="F821" s="15"/>
      <c r="G821" s="15"/>
      <c r="H821" s="24"/>
      <c r="I821" s="28"/>
      <c r="J821" s="28">
        <f t="shared" si="20"/>
        <v>0</v>
      </c>
    </row>
    <row r="822" spans="1:10" s="2" customFormat="1">
      <c r="A822" s="11"/>
      <c r="B822" s="12"/>
      <c r="C822" s="13"/>
      <c r="D822" s="14"/>
      <c r="E822" s="14"/>
      <c r="F822" s="15"/>
      <c r="G822" s="15"/>
      <c r="H822" s="24"/>
      <c r="I822" s="28"/>
      <c r="J822" s="28">
        <f t="shared" si="20"/>
        <v>0</v>
      </c>
    </row>
    <row r="823" spans="1:10" ht="24.95" customHeight="1">
      <c r="A823" s="45" t="s">
        <v>176</v>
      </c>
      <c r="B823" s="10"/>
      <c r="C823" s="9" t="s">
        <v>324</v>
      </c>
      <c r="D823" s="10"/>
      <c r="E823" s="10"/>
      <c r="F823" s="10"/>
      <c r="G823" s="10"/>
      <c r="H823" s="23">
        <v>0</v>
      </c>
      <c r="I823" s="28"/>
      <c r="J823" s="28">
        <f>SUM(J824:J826)</f>
        <v>0</v>
      </c>
    </row>
    <row r="824" spans="1:10">
      <c r="A824" s="11"/>
      <c r="B824" s="16"/>
      <c r="C824" s="17"/>
      <c r="D824" s="17"/>
      <c r="E824" s="17"/>
      <c r="F824" s="16"/>
      <c r="G824" s="16"/>
      <c r="H824" s="23"/>
      <c r="I824" s="28"/>
      <c r="J824" s="28">
        <f t="shared" si="20"/>
        <v>0</v>
      </c>
    </row>
    <row r="825" spans="1:10">
      <c r="A825" s="11"/>
      <c r="B825" s="16"/>
      <c r="C825" s="17"/>
      <c r="D825" s="17"/>
      <c r="E825" s="17"/>
      <c r="F825" s="16"/>
      <c r="G825" s="16"/>
      <c r="H825" s="23"/>
      <c r="I825" s="28"/>
      <c r="J825" s="28"/>
    </row>
    <row r="826" spans="1:10">
      <c r="A826" s="11"/>
      <c r="B826" s="16"/>
      <c r="C826" s="17"/>
      <c r="D826" s="17"/>
      <c r="E826" s="17"/>
      <c r="F826" s="16"/>
      <c r="G826" s="16"/>
      <c r="H826" s="23"/>
      <c r="I826" s="28"/>
      <c r="J826" s="28">
        <f t="shared" si="20"/>
        <v>0</v>
      </c>
    </row>
    <row r="827" spans="1:10" ht="24.95" customHeight="1">
      <c r="A827" s="45" t="s">
        <v>177</v>
      </c>
      <c r="B827" s="10"/>
      <c r="C827" s="9" t="s">
        <v>87</v>
      </c>
      <c r="D827" s="10"/>
      <c r="E827" s="10"/>
      <c r="F827" s="10"/>
      <c r="G827" s="10"/>
      <c r="H827" s="23">
        <v>0</v>
      </c>
      <c r="I827" s="28"/>
      <c r="J827" s="28">
        <f>SUM(J828:J830)</f>
        <v>168.35</v>
      </c>
    </row>
    <row r="828" spans="1:10" s="2" customFormat="1" ht="45">
      <c r="A828" s="11"/>
      <c r="B828" s="12"/>
      <c r="C828" s="168" t="s">
        <v>1278</v>
      </c>
      <c r="D828" s="171" t="s">
        <v>1257</v>
      </c>
      <c r="E828" s="14" t="s">
        <v>17</v>
      </c>
      <c r="F828" s="15" t="s">
        <v>43</v>
      </c>
      <c r="G828" s="15" t="s">
        <v>19</v>
      </c>
      <c r="H828" s="24">
        <v>13</v>
      </c>
      <c r="I828" s="28">
        <v>12.95</v>
      </c>
      <c r="J828" s="28">
        <f t="shared" si="20"/>
        <v>168.35</v>
      </c>
    </row>
    <row r="829" spans="1:10" s="2" customFormat="1">
      <c r="A829" s="11"/>
      <c r="B829" s="12"/>
      <c r="C829" s="13"/>
      <c r="D829" s="14"/>
      <c r="E829" s="14"/>
      <c r="F829" s="15"/>
      <c r="G829" s="15"/>
      <c r="H829" s="24"/>
      <c r="I829" s="28"/>
      <c r="J829" s="28">
        <f t="shared" si="20"/>
        <v>0</v>
      </c>
    </row>
    <row r="830" spans="1:10" s="2" customFormat="1">
      <c r="A830" s="11"/>
      <c r="B830" s="12"/>
      <c r="C830" s="13"/>
      <c r="D830" s="14"/>
      <c r="E830" s="14"/>
      <c r="F830" s="15"/>
      <c r="G830" s="15"/>
      <c r="H830" s="24"/>
      <c r="I830" s="28"/>
      <c r="J830" s="28">
        <f t="shared" si="20"/>
        <v>0</v>
      </c>
    </row>
    <row r="831" spans="1:10" ht="24.95" customHeight="1">
      <c r="A831" s="45" t="s">
        <v>240</v>
      </c>
      <c r="B831" s="10"/>
      <c r="C831" s="9" t="s">
        <v>65</v>
      </c>
      <c r="D831" s="10"/>
      <c r="E831" s="10"/>
      <c r="F831" s="10"/>
      <c r="G831" s="10"/>
      <c r="H831" s="23">
        <v>0</v>
      </c>
      <c r="I831" s="28"/>
      <c r="J831" s="28">
        <f>SUM(J832:J834)</f>
        <v>257.03999999999996</v>
      </c>
    </row>
    <row r="832" spans="1:10" s="2" customFormat="1" ht="15">
      <c r="A832" s="11"/>
      <c r="B832" s="12"/>
      <c r="C832" s="108"/>
      <c r="D832" s="14"/>
      <c r="E832" s="14"/>
      <c r="F832" s="15"/>
      <c r="G832" s="15"/>
      <c r="H832" s="24"/>
      <c r="I832" s="28"/>
      <c r="J832" s="28">
        <f t="shared" si="20"/>
        <v>0</v>
      </c>
    </row>
    <row r="833" spans="1:10" s="2" customFormat="1" ht="22.5">
      <c r="A833" s="11"/>
      <c r="B833" s="12"/>
      <c r="C833" s="173" t="s">
        <v>1279</v>
      </c>
      <c r="D833" s="171" t="s">
        <v>1280</v>
      </c>
      <c r="E833" s="14" t="s">
        <v>17</v>
      </c>
      <c r="F833" s="15" t="s">
        <v>43</v>
      </c>
      <c r="G833" s="15" t="s">
        <v>427</v>
      </c>
      <c r="H833" s="24">
        <v>28</v>
      </c>
      <c r="I833" s="28">
        <v>9.18</v>
      </c>
      <c r="J833" s="28">
        <f>I833*H833</f>
        <v>257.03999999999996</v>
      </c>
    </row>
    <row r="834" spans="1:10" s="2" customFormat="1" ht="10.9" customHeight="1">
      <c r="A834" s="11"/>
      <c r="B834" s="12"/>
      <c r="C834" s="13"/>
      <c r="D834" s="14"/>
      <c r="E834" s="14"/>
      <c r="F834" s="15"/>
      <c r="G834" s="15"/>
      <c r="H834" s="24"/>
      <c r="I834" s="28"/>
      <c r="J834" s="28">
        <f t="shared" si="20"/>
        <v>0</v>
      </c>
    </row>
    <row r="835" spans="1:10" ht="24.95" customHeight="1">
      <c r="A835" s="45" t="s">
        <v>241</v>
      </c>
      <c r="B835" s="10"/>
      <c r="C835" s="9" t="s">
        <v>70</v>
      </c>
      <c r="D835" s="10"/>
      <c r="E835" s="10"/>
      <c r="F835" s="10"/>
      <c r="G835" s="10"/>
      <c r="H835" s="23">
        <v>0</v>
      </c>
      <c r="I835" s="28"/>
      <c r="J835" s="28">
        <f>SUM(J836:J838)</f>
        <v>0</v>
      </c>
    </row>
    <row r="836" spans="1:10">
      <c r="A836" s="11"/>
      <c r="B836" s="16"/>
      <c r="C836" s="17"/>
      <c r="D836" s="17"/>
      <c r="E836" s="17"/>
      <c r="F836" s="16"/>
      <c r="G836" s="16"/>
      <c r="H836" s="23"/>
      <c r="I836" s="28"/>
      <c r="J836" s="28">
        <f t="shared" si="20"/>
        <v>0</v>
      </c>
    </row>
    <row r="837" spans="1:10" s="2" customFormat="1">
      <c r="A837" s="11"/>
      <c r="B837" s="16"/>
      <c r="C837" s="13"/>
      <c r="D837" s="14"/>
      <c r="E837" s="14"/>
      <c r="F837" s="15"/>
      <c r="G837" s="15"/>
      <c r="H837" s="24"/>
      <c r="I837" s="28"/>
      <c r="J837" s="28">
        <f t="shared" si="20"/>
        <v>0</v>
      </c>
    </row>
    <row r="838" spans="1:10" s="2" customFormat="1">
      <c r="A838" s="11"/>
      <c r="B838" s="12"/>
      <c r="C838" s="13"/>
      <c r="D838" s="14"/>
      <c r="E838" s="14"/>
      <c r="F838" s="15"/>
      <c r="G838" s="15"/>
      <c r="H838" s="24"/>
      <c r="I838" s="28"/>
      <c r="J838" s="28">
        <f t="shared" si="20"/>
        <v>0</v>
      </c>
    </row>
    <row r="839" spans="1:10" ht="24.95" customHeight="1">
      <c r="A839" s="45" t="s">
        <v>242</v>
      </c>
      <c r="B839" s="10"/>
      <c r="C839" s="9" t="s">
        <v>72</v>
      </c>
      <c r="D839" s="10"/>
      <c r="E839" s="10"/>
      <c r="F839" s="10"/>
      <c r="G839" s="10"/>
      <c r="H839" s="23">
        <v>0</v>
      </c>
      <c r="I839" s="28"/>
      <c r="J839" s="28">
        <f>SUM(J840:J846)</f>
        <v>0</v>
      </c>
    </row>
    <row r="840" spans="1:10">
      <c r="A840" s="11"/>
      <c r="B840" s="16"/>
      <c r="C840" s="17"/>
      <c r="D840" s="17"/>
      <c r="E840" s="17"/>
      <c r="F840" s="16"/>
      <c r="G840" s="16"/>
      <c r="H840" s="23"/>
      <c r="I840" s="28"/>
      <c r="J840" s="28">
        <f t="shared" si="20"/>
        <v>0</v>
      </c>
    </row>
    <row r="841" spans="1:10">
      <c r="A841" s="11"/>
      <c r="B841" s="16"/>
      <c r="C841" s="17"/>
      <c r="D841" s="17"/>
      <c r="E841" s="17"/>
      <c r="F841" s="16"/>
      <c r="G841" s="16"/>
      <c r="H841" s="23"/>
      <c r="I841" s="28"/>
      <c r="J841" s="28">
        <f t="shared" si="20"/>
        <v>0</v>
      </c>
    </row>
    <row r="842" spans="1:10" s="2" customFormat="1">
      <c r="A842" s="11"/>
      <c r="B842" s="16"/>
      <c r="C842" s="14"/>
      <c r="D842" s="14"/>
      <c r="E842" s="14"/>
      <c r="F842" s="15"/>
      <c r="G842" s="15"/>
      <c r="H842" s="24"/>
      <c r="I842" s="28"/>
      <c r="J842" s="28">
        <f t="shared" si="20"/>
        <v>0</v>
      </c>
    </row>
    <row r="843" spans="1:10">
      <c r="A843" s="11"/>
      <c r="B843" s="16"/>
      <c r="C843" s="17"/>
      <c r="D843" s="17"/>
      <c r="E843" s="17"/>
      <c r="F843" s="16"/>
      <c r="G843" s="16"/>
      <c r="H843" s="23"/>
      <c r="I843" s="28"/>
      <c r="J843" s="28">
        <f t="shared" si="20"/>
        <v>0</v>
      </c>
    </row>
    <row r="844" spans="1:10" s="2" customFormat="1">
      <c r="A844" s="11"/>
      <c r="B844" s="12"/>
      <c r="C844" s="13"/>
      <c r="D844" s="14"/>
      <c r="E844" s="14"/>
      <c r="F844" s="15"/>
      <c r="G844" s="15"/>
      <c r="H844" s="24"/>
      <c r="I844" s="28"/>
      <c r="J844" s="28">
        <f t="shared" si="20"/>
        <v>0</v>
      </c>
    </row>
    <row r="845" spans="1:10" s="2" customFormat="1">
      <c r="A845" s="11"/>
      <c r="B845" s="12"/>
      <c r="C845" s="14"/>
      <c r="D845" s="14"/>
      <c r="E845" s="14"/>
      <c r="F845" s="15"/>
      <c r="G845" s="15"/>
      <c r="H845" s="24"/>
      <c r="I845" s="28"/>
      <c r="J845" s="28">
        <f t="shared" si="20"/>
        <v>0</v>
      </c>
    </row>
    <row r="846" spans="1:10" s="2" customFormat="1">
      <c r="A846" s="11"/>
      <c r="B846" s="12"/>
      <c r="C846" s="14"/>
      <c r="D846" s="14"/>
      <c r="E846" s="14"/>
      <c r="F846" s="15"/>
      <c r="G846" s="15"/>
      <c r="H846" s="24"/>
      <c r="I846" s="28"/>
      <c r="J846" s="28">
        <f t="shared" si="20"/>
        <v>0</v>
      </c>
    </row>
    <row r="847" spans="1:10" ht="24.95" customHeight="1">
      <c r="A847" s="45" t="s">
        <v>243</v>
      </c>
      <c r="B847" s="10"/>
      <c r="C847" s="9" t="s">
        <v>74</v>
      </c>
      <c r="D847" s="10"/>
      <c r="E847" s="10"/>
      <c r="F847" s="10"/>
      <c r="G847" s="10"/>
      <c r="H847" s="23">
        <v>0</v>
      </c>
      <c r="I847" s="28"/>
      <c r="J847" s="28">
        <f>SUM(J848:J850)</f>
        <v>0</v>
      </c>
    </row>
    <row r="848" spans="1:10" s="2" customFormat="1">
      <c r="A848" s="11"/>
      <c r="B848" s="12"/>
      <c r="C848" s="13"/>
      <c r="D848" s="14"/>
      <c r="E848" s="14"/>
      <c r="F848" s="15"/>
      <c r="G848" s="15"/>
      <c r="H848" s="24"/>
      <c r="I848" s="28"/>
      <c r="J848" s="28">
        <f t="shared" si="20"/>
        <v>0</v>
      </c>
    </row>
    <row r="849" spans="1:10" s="2" customFormat="1" ht="12" customHeight="1">
      <c r="A849" s="11"/>
      <c r="B849" s="12"/>
      <c r="C849" s="13"/>
      <c r="D849" s="14"/>
      <c r="E849" s="14"/>
      <c r="F849" s="15"/>
      <c r="G849" s="15"/>
      <c r="H849" s="24"/>
      <c r="I849" s="28"/>
      <c r="J849" s="28">
        <f t="shared" si="20"/>
        <v>0</v>
      </c>
    </row>
    <row r="850" spans="1:10" s="2" customFormat="1" ht="10.9" customHeight="1">
      <c r="A850" s="11"/>
      <c r="B850" s="12"/>
      <c r="C850" s="13"/>
      <c r="D850" s="14"/>
      <c r="E850" s="14"/>
      <c r="F850" s="15"/>
      <c r="G850" s="15"/>
      <c r="H850" s="24"/>
      <c r="I850" s="28"/>
      <c r="J850" s="28">
        <f t="shared" si="20"/>
        <v>0</v>
      </c>
    </row>
    <row r="851" spans="1:10" ht="25.5" customHeight="1">
      <c r="A851" s="45" t="s">
        <v>244</v>
      </c>
      <c r="B851" s="10"/>
      <c r="C851" s="9" t="s">
        <v>76</v>
      </c>
      <c r="D851" s="10"/>
      <c r="E851" s="10"/>
      <c r="F851" s="10"/>
      <c r="G851" s="10"/>
      <c r="H851" s="23">
        <v>0</v>
      </c>
      <c r="I851" s="28"/>
      <c r="J851" s="28">
        <f>SUM(J852:J854)</f>
        <v>0</v>
      </c>
    </row>
    <row r="852" spans="1:10">
      <c r="A852" s="11"/>
      <c r="B852" s="16"/>
      <c r="C852" s="17"/>
      <c r="D852" s="17"/>
      <c r="E852" s="17"/>
      <c r="F852" s="16"/>
      <c r="G852" s="16"/>
      <c r="H852" s="23"/>
      <c r="I852" s="28"/>
      <c r="J852" s="28">
        <f t="shared" si="20"/>
        <v>0</v>
      </c>
    </row>
    <row r="853" spans="1:10">
      <c r="A853" s="11"/>
      <c r="B853" s="16"/>
      <c r="C853" s="17"/>
      <c r="D853" s="17"/>
      <c r="E853" s="17"/>
      <c r="F853" s="16"/>
      <c r="G853" s="16"/>
      <c r="H853" s="23"/>
      <c r="I853" s="28"/>
      <c r="J853" s="28"/>
    </row>
    <row r="854" spans="1:10">
      <c r="A854" s="11"/>
      <c r="B854" s="16"/>
      <c r="C854" s="17"/>
      <c r="D854" s="17"/>
      <c r="E854" s="17"/>
      <c r="F854" s="16"/>
      <c r="G854" s="16"/>
      <c r="H854" s="23"/>
      <c r="I854" s="28"/>
      <c r="J854" s="28">
        <f t="shared" si="20"/>
        <v>0</v>
      </c>
    </row>
    <row r="855" spans="1:10" ht="24.95" customHeight="1">
      <c r="A855" s="45" t="s">
        <v>245</v>
      </c>
      <c r="B855" s="10"/>
      <c r="C855" s="9" t="s">
        <v>78</v>
      </c>
      <c r="D855" s="10"/>
      <c r="E855" s="10"/>
      <c r="F855" s="10"/>
      <c r="G855" s="10"/>
      <c r="H855" s="23">
        <v>0</v>
      </c>
      <c r="I855" s="28"/>
      <c r="J855" s="28">
        <f>SUM(J856:J858)</f>
        <v>0</v>
      </c>
    </row>
    <row r="856" spans="1:10" s="2" customFormat="1">
      <c r="A856" s="11"/>
      <c r="B856" s="12"/>
      <c r="C856" s="14"/>
      <c r="D856" s="13"/>
      <c r="E856" s="14"/>
      <c r="F856" s="15"/>
      <c r="G856" s="15"/>
      <c r="H856" s="24"/>
      <c r="I856" s="28"/>
      <c r="J856" s="28">
        <f t="shared" ref="J856:J870" si="21">H856*I856</f>
        <v>0</v>
      </c>
    </row>
    <row r="857" spans="1:10" s="2" customFormat="1">
      <c r="A857" s="11"/>
      <c r="B857" s="12"/>
      <c r="C857" s="14"/>
      <c r="D857" s="13"/>
      <c r="E857" s="14"/>
      <c r="F857" s="15"/>
      <c r="G857" s="15"/>
      <c r="H857" s="24"/>
      <c r="I857" s="28"/>
      <c r="J857" s="28">
        <f t="shared" si="21"/>
        <v>0</v>
      </c>
    </row>
    <row r="858" spans="1:10" s="2" customFormat="1">
      <c r="A858" s="11"/>
      <c r="B858" s="12"/>
      <c r="C858" s="14"/>
      <c r="D858" s="13"/>
      <c r="E858" s="14"/>
      <c r="F858" s="15"/>
      <c r="G858" s="15"/>
      <c r="H858" s="24"/>
      <c r="I858" s="28"/>
      <c r="J858" s="28">
        <f t="shared" si="21"/>
        <v>0</v>
      </c>
    </row>
    <row r="859" spans="1:10" ht="24.95" customHeight="1">
      <c r="A859" s="45" t="s">
        <v>246</v>
      </c>
      <c r="B859" s="10"/>
      <c r="C859" s="9" t="s">
        <v>82</v>
      </c>
      <c r="D859" s="10"/>
      <c r="E859" s="10"/>
      <c r="F859" s="10"/>
      <c r="G859" s="10"/>
      <c r="H859" s="23">
        <v>0</v>
      </c>
      <c r="I859" s="28"/>
      <c r="J859" s="28">
        <f>SUM(J860:J862)</f>
        <v>0</v>
      </c>
    </row>
    <row r="860" spans="1:10">
      <c r="A860" s="11"/>
      <c r="B860" s="16"/>
      <c r="C860" s="17"/>
      <c r="D860" s="17"/>
      <c r="E860" s="17"/>
      <c r="F860" s="16"/>
      <c r="G860" s="16"/>
      <c r="H860" s="23"/>
      <c r="I860" s="28"/>
      <c r="J860" s="28">
        <f t="shared" si="21"/>
        <v>0</v>
      </c>
    </row>
    <row r="861" spans="1:10">
      <c r="A861" s="11"/>
      <c r="B861" s="16"/>
      <c r="C861" s="17"/>
      <c r="D861" s="17"/>
      <c r="E861" s="17"/>
      <c r="F861" s="16"/>
      <c r="G861" s="16"/>
      <c r="H861" s="23"/>
      <c r="I861" s="28"/>
      <c r="J861" s="28">
        <f t="shared" si="21"/>
        <v>0</v>
      </c>
    </row>
    <row r="862" spans="1:10">
      <c r="A862" s="11"/>
      <c r="B862" s="16"/>
      <c r="C862" s="17"/>
      <c r="D862" s="17"/>
      <c r="E862" s="17"/>
      <c r="F862" s="16"/>
      <c r="G862" s="16"/>
      <c r="H862" s="23"/>
      <c r="I862" s="28"/>
      <c r="J862" s="28">
        <f t="shared" si="21"/>
        <v>0</v>
      </c>
    </row>
    <row r="863" spans="1:10" ht="24.95" customHeight="1">
      <c r="A863" s="45" t="s">
        <v>329</v>
      </c>
      <c r="B863" s="10"/>
      <c r="C863" s="9" t="s">
        <v>84</v>
      </c>
      <c r="D863" s="10"/>
      <c r="E863" s="10"/>
      <c r="F863" s="10"/>
      <c r="G863" s="10"/>
      <c r="H863" s="23">
        <v>0</v>
      </c>
      <c r="I863" s="28"/>
      <c r="J863" s="28">
        <f>SUM(J864:J866)</f>
        <v>0</v>
      </c>
    </row>
    <row r="864" spans="1:10">
      <c r="A864" s="11"/>
      <c r="B864" s="16"/>
      <c r="C864" s="17"/>
      <c r="D864" s="17"/>
      <c r="E864" s="17"/>
      <c r="F864" s="16"/>
      <c r="G864" s="16"/>
      <c r="H864" s="23"/>
      <c r="I864" s="28"/>
      <c r="J864" s="28">
        <f t="shared" si="21"/>
        <v>0</v>
      </c>
    </row>
    <row r="865" spans="1:10">
      <c r="A865" s="11"/>
      <c r="B865" s="16"/>
      <c r="C865" s="17"/>
      <c r="D865" s="17"/>
      <c r="E865" s="17"/>
      <c r="F865" s="16"/>
      <c r="G865" s="16"/>
      <c r="H865" s="23"/>
      <c r="I865" s="28"/>
      <c r="J865" s="28">
        <f t="shared" si="21"/>
        <v>0</v>
      </c>
    </row>
    <row r="866" spans="1:10">
      <c r="A866" s="11"/>
      <c r="B866" s="16"/>
      <c r="C866" s="17"/>
      <c r="D866" s="17"/>
      <c r="E866" s="17"/>
      <c r="F866" s="16"/>
      <c r="G866" s="16"/>
      <c r="H866" s="23"/>
      <c r="I866" s="28"/>
      <c r="J866" s="28">
        <f t="shared" si="21"/>
        <v>0</v>
      </c>
    </row>
    <row r="867" spans="1:10" ht="24.95" customHeight="1">
      <c r="A867" s="45" t="s">
        <v>330</v>
      </c>
      <c r="B867" s="10"/>
      <c r="C867" s="9" t="s">
        <v>86</v>
      </c>
      <c r="D867" s="10"/>
      <c r="E867" s="10"/>
      <c r="F867" s="10"/>
      <c r="G867" s="10"/>
      <c r="H867" s="23">
        <v>0</v>
      </c>
      <c r="I867" s="28"/>
      <c r="J867" s="28">
        <f>SUM(J868:J870)</f>
        <v>0</v>
      </c>
    </row>
    <row r="868" spans="1:10">
      <c r="A868" s="11"/>
      <c r="B868" s="16"/>
      <c r="C868" s="17"/>
      <c r="D868" s="17"/>
      <c r="E868" s="17"/>
      <c r="F868" s="16"/>
      <c r="G868" s="16"/>
      <c r="H868" s="23"/>
      <c r="I868" s="28"/>
      <c r="J868" s="28">
        <f t="shared" si="21"/>
        <v>0</v>
      </c>
    </row>
    <row r="869" spans="1:10">
      <c r="A869" s="11"/>
      <c r="B869" s="16"/>
      <c r="C869" s="17"/>
      <c r="D869" s="17"/>
      <c r="E869" s="17"/>
      <c r="F869" s="16"/>
      <c r="G869" s="16"/>
      <c r="H869" s="23"/>
      <c r="I869" s="28"/>
      <c r="J869" s="28">
        <f t="shared" si="21"/>
        <v>0</v>
      </c>
    </row>
    <row r="870" spans="1:10">
      <c r="A870" s="11"/>
      <c r="B870" s="16"/>
      <c r="C870" s="17"/>
      <c r="D870" s="17"/>
      <c r="E870" s="17"/>
      <c r="F870" s="16"/>
      <c r="G870" s="16"/>
      <c r="H870" s="23"/>
      <c r="I870" s="28"/>
      <c r="J870" s="28">
        <f t="shared" si="21"/>
        <v>0</v>
      </c>
    </row>
    <row r="871" spans="1:10" s="2" customFormat="1" ht="15.75">
      <c r="A871" s="32" t="s">
        <v>91</v>
      </c>
      <c r="B871" s="33"/>
      <c r="C871" s="34"/>
      <c r="D871" s="35"/>
      <c r="E871" s="35"/>
      <c r="F871" s="36"/>
      <c r="G871" s="36"/>
      <c r="H871" s="37"/>
      <c r="I871" s="38"/>
      <c r="J871" s="28"/>
    </row>
    <row r="872" spans="1:10" ht="24.95" customHeight="1">
      <c r="A872" s="41" t="s">
        <v>331</v>
      </c>
      <c r="B872" s="40"/>
      <c r="C872" s="42"/>
      <c r="D872" s="42"/>
      <c r="E872" s="42"/>
      <c r="F872" s="42"/>
      <c r="G872" s="42"/>
      <c r="H872" s="43"/>
      <c r="I872" s="44"/>
      <c r="J872" s="28">
        <f>J881+J889+J901+J925+J929+J933+J941+J945+J949+J957+J961+J969+J973+J985+J989</f>
        <v>8472.4499999999989</v>
      </c>
    </row>
    <row r="873" spans="1:10" ht="24.95" customHeight="1">
      <c r="A873" s="45" t="s">
        <v>13</v>
      </c>
      <c r="B873" s="10"/>
      <c r="C873" s="9" t="s">
        <v>93</v>
      </c>
      <c r="D873" s="10"/>
      <c r="E873" s="10"/>
      <c r="F873" s="10"/>
      <c r="G873" s="10"/>
      <c r="H873" s="23">
        <v>0</v>
      </c>
      <c r="I873" s="28"/>
      <c r="J873" s="28">
        <f>SUM(J874:J876)</f>
        <v>0</v>
      </c>
    </row>
    <row r="874" spans="1:10" s="2" customFormat="1">
      <c r="A874" s="11"/>
      <c r="B874" s="12"/>
      <c r="C874" s="13"/>
      <c r="D874" s="14"/>
      <c r="E874" s="14"/>
      <c r="F874" s="15"/>
      <c r="G874" s="15"/>
      <c r="H874" s="24"/>
      <c r="I874" s="28"/>
      <c r="J874" s="28">
        <f>H874*I874</f>
        <v>0</v>
      </c>
    </row>
    <row r="875" spans="1:10" s="2" customFormat="1">
      <c r="A875" s="11"/>
      <c r="B875" s="12"/>
      <c r="C875" s="13"/>
      <c r="D875" s="14"/>
      <c r="E875" s="14"/>
      <c r="F875" s="15"/>
      <c r="G875" s="15"/>
      <c r="H875" s="24"/>
      <c r="I875" s="28"/>
      <c r="J875" s="28">
        <f t="shared" ref="J875:J938" si="22">H875*I875</f>
        <v>0</v>
      </c>
    </row>
    <row r="876" spans="1:10" s="2" customFormat="1">
      <c r="A876" s="11"/>
      <c r="B876" s="12"/>
      <c r="C876" s="13"/>
      <c r="D876" s="14"/>
      <c r="E876" s="14"/>
      <c r="F876" s="15"/>
      <c r="G876" s="15"/>
      <c r="H876" s="24"/>
      <c r="I876" s="28"/>
      <c r="J876" s="28">
        <f t="shared" si="22"/>
        <v>0</v>
      </c>
    </row>
    <row r="877" spans="1:10" ht="24.95" customHeight="1">
      <c r="A877" s="45" t="s">
        <v>94</v>
      </c>
      <c r="B877" s="10"/>
      <c r="C877" s="9" t="s">
        <v>95</v>
      </c>
      <c r="D877" s="10"/>
      <c r="E877" s="10"/>
      <c r="F877" s="10"/>
      <c r="G877" s="10"/>
      <c r="H877" s="23">
        <v>0</v>
      </c>
      <c r="I877" s="28"/>
      <c r="J877" s="28">
        <f>SUM(J878:J880)</f>
        <v>0</v>
      </c>
    </row>
    <row r="878" spans="1:10" s="2" customFormat="1">
      <c r="A878" s="11"/>
      <c r="B878" s="12"/>
      <c r="C878" s="13"/>
      <c r="D878" s="14"/>
      <c r="E878" s="14"/>
      <c r="F878" s="15"/>
      <c r="G878" s="15"/>
      <c r="H878" s="24"/>
      <c r="I878" s="28"/>
      <c r="J878" s="28">
        <f t="shared" si="22"/>
        <v>0</v>
      </c>
    </row>
    <row r="879" spans="1:10" s="2" customFormat="1">
      <c r="A879" s="11"/>
      <c r="B879" s="12"/>
      <c r="C879" s="13"/>
      <c r="D879" s="14"/>
      <c r="E879" s="14"/>
      <c r="F879" s="15"/>
      <c r="G879" s="15"/>
      <c r="H879" s="24"/>
      <c r="I879" s="28"/>
      <c r="J879" s="28">
        <f t="shared" si="22"/>
        <v>0</v>
      </c>
    </row>
    <row r="880" spans="1:10">
      <c r="A880" s="11"/>
      <c r="B880" s="16"/>
      <c r="C880" s="17"/>
      <c r="D880" s="17"/>
      <c r="E880" s="17"/>
      <c r="F880" s="16"/>
      <c r="G880" s="16"/>
      <c r="H880" s="23"/>
      <c r="I880" s="28"/>
      <c r="J880" s="28">
        <f t="shared" si="22"/>
        <v>0</v>
      </c>
    </row>
    <row r="881" spans="1:10" ht="24.95" customHeight="1">
      <c r="A881" s="45" t="s">
        <v>96</v>
      </c>
      <c r="B881" s="10"/>
      <c r="C881" s="9" t="s">
        <v>97</v>
      </c>
      <c r="D881" s="10"/>
      <c r="E881" s="10"/>
      <c r="F881" s="10"/>
      <c r="G881" s="10"/>
      <c r="H881" s="23">
        <v>0</v>
      </c>
      <c r="I881" s="28"/>
      <c r="J881" s="28">
        <f>SUM(J882:J884)</f>
        <v>537.21</v>
      </c>
    </row>
    <row r="882" spans="1:10" s="2" customFormat="1" ht="22.5">
      <c r="A882" s="11"/>
      <c r="B882" s="12"/>
      <c r="C882" s="178" t="s">
        <v>1281</v>
      </c>
      <c r="D882" s="170" t="s">
        <v>1242</v>
      </c>
      <c r="E882" s="14" t="s">
        <v>17</v>
      </c>
      <c r="F882" s="15" t="s">
        <v>49</v>
      </c>
      <c r="G882" s="14" t="s">
        <v>472</v>
      </c>
      <c r="H882" s="24">
        <v>47</v>
      </c>
      <c r="I882" s="28">
        <v>11.43</v>
      </c>
      <c r="J882" s="28">
        <f t="shared" si="22"/>
        <v>537.21</v>
      </c>
    </row>
    <row r="883" spans="1:10" s="2" customFormat="1">
      <c r="A883" s="11"/>
      <c r="B883" s="12"/>
      <c r="C883" s="13"/>
      <c r="D883" s="14"/>
      <c r="E883" s="14"/>
      <c r="F883" s="15"/>
      <c r="G883" s="15"/>
      <c r="H883" s="24"/>
      <c r="I883" s="28"/>
      <c r="J883" s="28">
        <f t="shared" si="22"/>
        <v>0</v>
      </c>
    </row>
    <row r="884" spans="1:10" s="2" customFormat="1">
      <c r="A884" s="11"/>
      <c r="B884" s="12"/>
      <c r="C884" s="13"/>
      <c r="D884" s="14"/>
      <c r="E884" s="14"/>
      <c r="F884" s="15"/>
      <c r="G884" s="15"/>
      <c r="H884" s="24"/>
      <c r="I884" s="28"/>
      <c r="J884" s="28">
        <f t="shared" si="22"/>
        <v>0</v>
      </c>
    </row>
    <row r="885" spans="1:10" ht="24.95" customHeight="1">
      <c r="A885" s="45" t="s">
        <v>104</v>
      </c>
      <c r="B885" s="10"/>
      <c r="C885" s="9" t="s">
        <v>28</v>
      </c>
      <c r="D885" s="10"/>
      <c r="E885" s="10"/>
      <c r="F885" s="10"/>
      <c r="G885" s="10"/>
      <c r="H885" s="23">
        <v>0</v>
      </c>
      <c r="I885" s="28"/>
      <c r="J885" s="28">
        <f>SUM(J886:J888)</f>
        <v>0</v>
      </c>
    </row>
    <row r="886" spans="1:10">
      <c r="A886" s="11"/>
      <c r="B886" s="16"/>
      <c r="C886" s="17"/>
      <c r="D886" s="17"/>
      <c r="E886" s="17"/>
      <c r="F886" s="16"/>
      <c r="G886" s="16"/>
      <c r="H886" s="23"/>
      <c r="I886" s="28"/>
      <c r="J886" s="28">
        <f t="shared" si="22"/>
        <v>0</v>
      </c>
    </row>
    <row r="887" spans="1:10">
      <c r="A887" s="11"/>
      <c r="B887" s="16"/>
      <c r="C887" s="17"/>
      <c r="D887" s="17"/>
      <c r="E887" s="17"/>
      <c r="F887" s="16"/>
      <c r="G887" s="16"/>
      <c r="H887" s="23"/>
      <c r="I887" s="28"/>
      <c r="J887" s="28">
        <f t="shared" si="22"/>
        <v>0</v>
      </c>
    </row>
    <row r="888" spans="1:10">
      <c r="A888" s="11"/>
      <c r="B888" s="16"/>
      <c r="C888" s="17"/>
      <c r="D888" s="17"/>
      <c r="E888" s="17"/>
      <c r="F888" s="16"/>
      <c r="G888" s="16"/>
      <c r="H888" s="23"/>
      <c r="I888" s="28"/>
      <c r="J888" s="28">
        <f t="shared" si="22"/>
        <v>0</v>
      </c>
    </row>
    <row r="889" spans="1:10" ht="24.95" customHeight="1">
      <c r="A889" s="45" t="s">
        <v>39</v>
      </c>
      <c r="B889" s="10"/>
      <c r="C889" s="9" t="s">
        <v>334</v>
      </c>
      <c r="D889" s="10"/>
      <c r="E889" s="10"/>
      <c r="F889" s="9"/>
      <c r="G889" s="10"/>
      <c r="H889" s="23">
        <v>0</v>
      </c>
      <c r="I889" s="28"/>
      <c r="J889" s="28">
        <f>SUM(J890:J892)</f>
        <v>626.51</v>
      </c>
    </row>
    <row r="890" spans="1:10" s="2" customFormat="1" ht="90">
      <c r="A890" s="11"/>
      <c r="B890" s="12"/>
      <c r="C890" s="173" t="s">
        <v>1282</v>
      </c>
      <c r="D890" s="173" t="s">
        <v>1283</v>
      </c>
      <c r="E890" s="14" t="s">
        <v>17</v>
      </c>
      <c r="F890" s="15" t="s">
        <v>49</v>
      </c>
      <c r="G890" s="171" t="s">
        <v>1284</v>
      </c>
      <c r="H890" s="24">
        <v>47</v>
      </c>
      <c r="I890" s="28">
        <v>13.33</v>
      </c>
      <c r="J890" s="28">
        <f>I890*H890</f>
        <v>626.51</v>
      </c>
    </row>
    <row r="891" spans="1:10" s="2" customFormat="1">
      <c r="A891" s="11"/>
      <c r="B891" s="12"/>
      <c r="D891" s="14"/>
      <c r="E891" s="14"/>
      <c r="F891" s="15"/>
      <c r="G891" s="15"/>
      <c r="H891" s="24"/>
      <c r="I891" s="28"/>
      <c r="J891" s="28">
        <f t="shared" si="22"/>
        <v>0</v>
      </c>
    </row>
    <row r="892" spans="1:10" s="2" customFormat="1">
      <c r="A892" s="11"/>
      <c r="B892" s="12"/>
      <c r="C892" s="13"/>
      <c r="D892" s="14"/>
      <c r="E892" s="14"/>
      <c r="F892" s="15"/>
      <c r="G892" s="15"/>
      <c r="H892" s="24"/>
      <c r="I892" s="28"/>
      <c r="J892" s="28">
        <f t="shared" si="22"/>
        <v>0</v>
      </c>
    </row>
    <row r="893" spans="1:10" ht="24.95" customHeight="1">
      <c r="A893" s="45" t="s">
        <v>41</v>
      </c>
      <c r="B893" s="10"/>
      <c r="C893" s="9" t="s">
        <v>339</v>
      </c>
      <c r="D893" s="10"/>
      <c r="E893" s="10"/>
      <c r="F893" s="10"/>
      <c r="G893" s="10"/>
      <c r="H893" s="23">
        <v>0</v>
      </c>
      <c r="I893" s="28"/>
      <c r="J893" s="28">
        <f>SUM(J894:J896)</f>
        <v>0</v>
      </c>
    </row>
    <row r="894" spans="1:10">
      <c r="A894" s="11"/>
      <c r="B894" s="16"/>
      <c r="C894" s="17"/>
      <c r="D894" s="17"/>
      <c r="E894" s="17"/>
      <c r="F894" s="16"/>
      <c r="G894" s="16"/>
      <c r="H894" s="23"/>
      <c r="I894" s="28"/>
      <c r="J894" s="28">
        <f t="shared" si="22"/>
        <v>0</v>
      </c>
    </row>
    <row r="895" spans="1:10">
      <c r="A895" s="11"/>
      <c r="B895" s="16"/>
      <c r="C895" s="17"/>
      <c r="D895" s="17"/>
      <c r="E895" s="17"/>
      <c r="F895" s="16"/>
      <c r="G895" s="16"/>
      <c r="H895" s="23"/>
      <c r="I895" s="28"/>
      <c r="J895" s="28">
        <f t="shared" si="22"/>
        <v>0</v>
      </c>
    </row>
    <row r="896" spans="1:10" s="2" customFormat="1">
      <c r="A896" s="11"/>
      <c r="B896" s="12"/>
      <c r="C896" s="13"/>
      <c r="D896" s="14"/>
      <c r="E896" s="14"/>
      <c r="F896" s="15"/>
      <c r="G896" s="15"/>
      <c r="H896" s="24"/>
      <c r="I896" s="28"/>
      <c r="J896" s="28">
        <f t="shared" si="22"/>
        <v>0</v>
      </c>
    </row>
    <row r="897" spans="1:10" ht="24.95" customHeight="1">
      <c r="A897" s="45" t="s">
        <v>43</v>
      </c>
      <c r="B897" s="10"/>
      <c r="C897" s="9" t="s">
        <v>340</v>
      </c>
      <c r="D897" s="10"/>
      <c r="E897" s="10"/>
      <c r="F897" s="10"/>
      <c r="G897" s="10"/>
      <c r="H897" s="23">
        <v>0</v>
      </c>
      <c r="I897" s="28"/>
      <c r="J897" s="28">
        <f>SUM(J898:J900)</f>
        <v>0</v>
      </c>
    </row>
    <row r="898" spans="1:10">
      <c r="A898" s="11"/>
      <c r="B898" s="16"/>
      <c r="C898" s="17"/>
      <c r="D898" s="17"/>
      <c r="E898" s="17"/>
      <c r="F898" s="16"/>
      <c r="G898" s="16"/>
      <c r="H898" s="23"/>
      <c r="I898" s="28"/>
      <c r="J898" s="28">
        <f t="shared" si="22"/>
        <v>0</v>
      </c>
    </row>
    <row r="899" spans="1:10">
      <c r="A899" s="11"/>
      <c r="B899" s="16"/>
      <c r="C899" s="17"/>
      <c r="D899" s="17"/>
      <c r="E899" s="17"/>
      <c r="F899" s="16"/>
      <c r="G899" s="16"/>
      <c r="H899" s="23"/>
      <c r="I899" s="28"/>
      <c r="J899" s="28">
        <f t="shared" si="22"/>
        <v>0</v>
      </c>
    </row>
    <row r="900" spans="1:10">
      <c r="A900" s="11"/>
      <c r="B900" s="16"/>
      <c r="C900" s="17"/>
      <c r="D900" s="17"/>
      <c r="E900" s="17"/>
      <c r="F900" s="16"/>
      <c r="G900" s="16"/>
      <c r="H900" s="23"/>
      <c r="I900" s="28"/>
      <c r="J900" s="28">
        <f t="shared" si="22"/>
        <v>0</v>
      </c>
    </row>
    <row r="901" spans="1:10" ht="24.95" customHeight="1">
      <c r="A901" s="45" t="s">
        <v>49</v>
      </c>
      <c r="B901" s="10"/>
      <c r="C901" s="9" t="s">
        <v>343</v>
      </c>
      <c r="D901" s="10"/>
      <c r="E901" s="10"/>
      <c r="F901" s="10"/>
      <c r="G901" s="10"/>
      <c r="H901" s="23">
        <v>0</v>
      </c>
      <c r="I901" s="28"/>
      <c r="J901" s="28">
        <f>SUM(J902:J904)</f>
        <v>198.08</v>
      </c>
    </row>
    <row r="902" spans="1:10" s="2" customFormat="1" ht="33.75">
      <c r="A902" s="11"/>
      <c r="B902" s="12"/>
      <c r="C902" s="178" t="s">
        <v>1285</v>
      </c>
      <c r="D902" s="178" t="s">
        <v>1286</v>
      </c>
      <c r="E902" s="14" t="s">
        <v>17</v>
      </c>
      <c r="F902" s="15" t="s">
        <v>49</v>
      </c>
      <c r="G902" s="15" t="s">
        <v>1075</v>
      </c>
      <c r="H902" s="24">
        <v>16</v>
      </c>
      <c r="I902" s="28">
        <v>12.38</v>
      </c>
      <c r="J902" s="28">
        <f t="shared" si="22"/>
        <v>198.08</v>
      </c>
    </row>
    <row r="903" spans="1:10" s="2" customFormat="1">
      <c r="A903" s="11"/>
      <c r="B903" s="12"/>
      <c r="D903" s="14"/>
      <c r="E903" s="14"/>
      <c r="F903" s="15"/>
      <c r="G903" s="15"/>
      <c r="H903" s="24"/>
      <c r="I903" s="28"/>
      <c r="J903" s="28">
        <f t="shared" si="22"/>
        <v>0</v>
      </c>
    </row>
    <row r="904" spans="1:10" s="2" customFormat="1">
      <c r="A904" s="11"/>
      <c r="B904" s="12"/>
      <c r="C904" s="13"/>
      <c r="D904" s="14"/>
      <c r="E904" s="14"/>
      <c r="F904" s="15"/>
      <c r="G904" s="15"/>
      <c r="H904" s="24"/>
      <c r="I904" s="28"/>
      <c r="J904" s="28">
        <f t="shared" si="22"/>
        <v>0</v>
      </c>
    </row>
    <row r="905" spans="1:10" ht="24.95" customHeight="1">
      <c r="A905" s="45" t="s">
        <v>51</v>
      </c>
      <c r="B905" s="10"/>
      <c r="C905" s="9" t="s">
        <v>295</v>
      </c>
      <c r="D905" s="10"/>
      <c r="E905" s="10"/>
      <c r="F905" s="10"/>
      <c r="G905" s="10"/>
      <c r="H905" s="23">
        <v>0</v>
      </c>
      <c r="I905" s="28"/>
      <c r="J905" s="28">
        <f>SUM(J906:J908)</f>
        <v>0</v>
      </c>
    </row>
    <row r="906" spans="1:10">
      <c r="A906" s="11"/>
      <c r="B906" s="16"/>
      <c r="C906" s="17"/>
      <c r="D906" s="17"/>
      <c r="E906" s="17"/>
      <c r="F906" s="16"/>
      <c r="G906" s="16"/>
      <c r="H906" s="23"/>
      <c r="I906" s="28"/>
      <c r="J906" s="28">
        <f t="shared" si="22"/>
        <v>0</v>
      </c>
    </row>
    <row r="907" spans="1:10">
      <c r="A907" s="11"/>
      <c r="B907" s="16"/>
      <c r="C907" s="17"/>
      <c r="D907" s="17"/>
      <c r="E907" s="17"/>
      <c r="F907" s="16"/>
      <c r="G907" s="16"/>
      <c r="H907" s="23"/>
      <c r="I907" s="28"/>
      <c r="J907" s="28">
        <f t="shared" si="22"/>
        <v>0</v>
      </c>
    </row>
    <row r="908" spans="1:10">
      <c r="A908" s="11"/>
      <c r="B908" s="16"/>
      <c r="C908" s="17"/>
      <c r="D908" s="17"/>
      <c r="E908" s="17"/>
      <c r="F908" s="16"/>
      <c r="G908" s="16"/>
      <c r="H908" s="23"/>
      <c r="I908" s="28"/>
      <c r="J908" s="28">
        <f t="shared" si="22"/>
        <v>0</v>
      </c>
    </row>
    <row r="909" spans="1:10" ht="24.95" customHeight="1">
      <c r="A909" s="45" t="s">
        <v>55</v>
      </c>
      <c r="B909" s="10"/>
      <c r="C909" s="9" t="s">
        <v>344</v>
      </c>
      <c r="D909" s="10"/>
      <c r="E909" s="10"/>
      <c r="F909" s="10"/>
      <c r="G909" s="10"/>
      <c r="H909" s="23">
        <v>0</v>
      </c>
      <c r="I909" s="28"/>
      <c r="J909" s="28">
        <f>SUM(J910:J912)</f>
        <v>0</v>
      </c>
    </row>
    <row r="910" spans="1:10" s="2" customFormat="1">
      <c r="A910" s="11"/>
      <c r="B910" s="12"/>
      <c r="C910" s="13"/>
      <c r="D910" s="14"/>
      <c r="E910" s="14"/>
      <c r="F910" s="15"/>
      <c r="G910" s="15"/>
      <c r="H910" s="24"/>
      <c r="I910" s="28"/>
      <c r="J910" s="28">
        <f t="shared" si="22"/>
        <v>0</v>
      </c>
    </row>
    <row r="911" spans="1:10" s="2" customFormat="1">
      <c r="A911" s="11"/>
      <c r="B911" s="12"/>
      <c r="C911" s="13"/>
      <c r="D911" s="14"/>
      <c r="E911" s="14"/>
      <c r="F911" s="15"/>
      <c r="G911" s="15"/>
      <c r="H911" s="24"/>
      <c r="I911" s="28"/>
      <c r="J911" s="28"/>
    </row>
    <row r="912" spans="1:10" s="2" customFormat="1" ht="11.45" customHeight="1">
      <c r="A912" s="11"/>
      <c r="B912" s="12"/>
      <c r="C912" s="13"/>
      <c r="D912" s="14"/>
      <c r="E912" s="14"/>
      <c r="F912" s="15"/>
      <c r="G912" s="15"/>
      <c r="H912" s="24"/>
      <c r="I912" s="28"/>
      <c r="J912" s="28">
        <f t="shared" si="22"/>
        <v>0</v>
      </c>
    </row>
    <row r="913" spans="1:10" ht="24.95" customHeight="1">
      <c r="A913" s="45" t="s">
        <v>57</v>
      </c>
      <c r="B913" s="10"/>
      <c r="C913" s="9" t="s">
        <v>345</v>
      </c>
      <c r="D913" s="10"/>
      <c r="E913" s="10"/>
      <c r="F913" s="10"/>
      <c r="G913" s="10"/>
      <c r="H913" s="23">
        <v>0</v>
      </c>
      <c r="I913" s="28"/>
      <c r="J913" s="28">
        <f>SUM(J914:J916)</f>
        <v>0</v>
      </c>
    </row>
    <row r="914" spans="1:10" s="2" customFormat="1">
      <c r="A914" s="11"/>
      <c r="B914" s="12"/>
      <c r="C914" s="13"/>
      <c r="D914" s="14"/>
      <c r="E914" s="14"/>
      <c r="F914" s="15"/>
      <c r="G914" s="15"/>
      <c r="H914" s="24"/>
      <c r="I914" s="28"/>
      <c r="J914" s="28">
        <f t="shared" si="22"/>
        <v>0</v>
      </c>
    </row>
    <row r="915" spans="1:10" s="2" customFormat="1">
      <c r="A915" s="11"/>
      <c r="B915" s="12"/>
      <c r="C915" s="13"/>
      <c r="D915" s="14"/>
      <c r="E915" s="14"/>
      <c r="F915" s="15"/>
      <c r="G915" s="15"/>
      <c r="H915" s="24"/>
      <c r="I915" s="28"/>
      <c r="J915" s="28"/>
    </row>
    <row r="916" spans="1:10" s="2" customFormat="1">
      <c r="A916" s="11"/>
      <c r="B916" s="12"/>
      <c r="C916" s="13"/>
      <c r="D916" s="14"/>
      <c r="E916" s="14"/>
      <c r="F916" s="15"/>
      <c r="G916" s="15"/>
      <c r="H916" s="24"/>
      <c r="I916" s="28"/>
      <c r="J916" s="28">
        <f t="shared" si="22"/>
        <v>0</v>
      </c>
    </row>
    <row r="917" spans="1:10" ht="24.95" customHeight="1">
      <c r="A917" s="45" t="s">
        <v>59</v>
      </c>
      <c r="B917" s="10"/>
      <c r="C917" s="9" t="s">
        <v>44</v>
      </c>
      <c r="D917" s="10"/>
      <c r="E917" s="10"/>
      <c r="F917" s="10"/>
      <c r="G917" s="10"/>
      <c r="H917" s="23">
        <v>0</v>
      </c>
      <c r="I917" s="28"/>
      <c r="J917" s="28">
        <f>SUM(J918:J920)</f>
        <v>0</v>
      </c>
    </row>
    <row r="918" spans="1:10" s="2" customFormat="1">
      <c r="A918" s="11"/>
      <c r="B918" s="12"/>
      <c r="C918" s="13"/>
      <c r="D918" s="14"/>
      <c r="E918" s="14"/>
      <c r="F918" s="15"/>
      <c r="G918" s="15"/>
      <c r="H918" s="24"/>
      <c r="I918" s="28"/>
      <c r="J918" s="28">
        <f t="shared" si="22"/>
        <v>0</v>
      </c>
    </row>
    <row r="919" spans="1:10" s="2" customFormat="1">
      <c r="A919" s="11"/>
      <c r="B919" s="12"/>
      <c r="C919" s="13"/>
      <c r="D919" s="14"/>
      <c r="E919" s="14"/>
      <c r="F919" s="15"/>
      <c r="G919" s="15"/>
      <c r="H919" s="24"/>
      <c r="I919" s="28"/>
      <c r="J919" s="28">
        <f t="shared" si="22"/>
        <v>0</v>
      </c>
    </row>
    <row r="920" spans="1:10" s="2" customFormat="1">
      <c r="A920" s="11"/>
      <c r="B920" s="12"/>
      <c r="C920" s="13"/>
      <c r="D920" s="14"/>
      <c r="E920" s="14"/>
      <c r="F920" s="15"/>
      <c r="G920" s="15"/>
      <c r="H920" s="24"/>
      <c r="I920" s="28"/>
      <c r="J920" s="28">
        <f t="shared" si="22"/>
        <v>0</v>
      </c>
    </row>
    <row r="921" spans="1:10" ht="24.95" customHeight="1">
      <c r="A921" s="45" t="s">
        <v>64</v>
      </c>
      <c r="B921" s="10"/>
      <c r="C921" s="9" t="s">
        <v>50</v>
      </c>
      <c r="D921" s="10"/>
      <c r="E921" s="10"/>
      <c r="F921" s="10"/>
      <c r="G921" s="10"/>
      <c r="H921" s="23">
        <v>0</v>
      </c>
      <c r="I921" s="28"/>
      <c r="J921" s="28">
        <f>SUM(J922:J924)</f>
        <v>0</v>
      </c>
    </row>
    <row r="922" spans="1:10">
      <c r="A922" s="11"/>
      <c r="B922" s="16"/>
      <c r="C922" s="17"/>
      <c r="D922" s="17"/>
      <c r="E922" s="17"/>
      <c r="F922" s="16"/>
      <c r="G922" s="16"/>
      <c r="H922" s="23"/>
      <c r="I922" s="28"/>
      <c r="J922" s="28">
        <f t="shared" si="22"/>
        <v>0</v>
      </c>
    </row>
    <row r="923" spans="1:10">
      <c r="A923" s="11"/>
      <c r="B923" s="16"/>
      <c r="C923" s="17"/>
      <c r="D923" s="17"/>
      <c r="E923" s="17"/>
      <c r="F923" s="16"/>
      <c r="G923" s="16"/>
      <c r="H923" s="23"/>
      <c r="I923" s="28"/>
      <c r="J923" s="28"/>
    </row>
    <row r="924" spans="1:10">
      <c r="A924" s="11"/>
      <c r="B924" s="16"/>
      <c r="C924" s="17"/>
      <c r="D924" s="17"/>
      <c r="E924" s="17"/>
      <c r="F924" s="16"/>
      <c r="G924" s="16"/>
      <c r="H924" s="23"/>
      <c r="I924" s="28"/>
      <c r="J924" s="28">
        <f t="shared" si="22"/>
        <v>0</v>
      </c>
    </row>
    <row r="925" spans="1:10" ht="24.95" customHeight="1">
      <c r="A925" s="45" t="s">
        <v>69</v>
      </c>
      <c r="B925" s="10"/>
      <c r="C925" s="9" t="s">
        <v>298</v>
      </c>
      <c r="D925" s="10"/>
      <c r="E925" s="10"/>
      <c r="F925" s="10"/>
      <c r="G925" s="10"/>
      <c r="H925" s="23">
        <v>0</v>
      </c>
      <c r="I925" s="28"/>
      <c r="J925" s="28">
        <f>SUM(J926:J928)</f>
        <v>1285.6500000000001</v>
      </c>
    </row>
    <row r="926" spans="1:10" s="2" customFormat="1" ht="45">
      <c r="A926" s="11"/>
      <c r="B926" s="12"/>
      <c r="C926" s="233" t="s">
        <v>1287</v>
      </c>
      <c r="D926" s="173" t="s">
        <v>1288</v>
      </c>
      <c r="E926" s="82" t="s">
        <v>1289</v>
      </c>
      <c r="F926" s="15" t="s">
        <v>49</v>
      </c>
      <c r="G926" s="15" t="s">
        <v>19</v>
      </c>
      <c r="H926" s="24">
        <v>45</v>
      </c>
      <c r="I926" s="28">
        <v>28.57</v>
      </c>
      <c r="J926" s="28">
        <f t="shared" si="22"/>
        <v>1285.6500000000001</v>
      </c>
    </row>
    <row r="927" spans="1:10" s="2" customFormat="1">
      <c r="A927" s="11"/>
      <c r="B927" s="12"/>
      <c r="C927" s="13"/>
      <c r="D927" s="14"/>
      <c r="E927" s="14"/>
      <c r="F927" s="15"/>
      <c r="G927" s="15"/>
      <c r="H927" s="24"/>
      <c r="I927" s="28"/>
      <c r="J927" s="28">
        <f t="shared" si="22"/>
        <v>0</v>
      </c>
    </row>
    <row r="928" spans="1:10" s="2" customFormat="1">
      <c r="A928" s="11"/>
      <c r="B928" s="12"/>
      <c r="C928" s="13"/>
      <c r="D928" s="14"/>
      <c r="E928" s="14"/>
      <c r="F928" s="15"/>
      <c r="G928" s="15"/>
      <c r="H928" s="24"/>
      <c r="I928" s="28"/>
      <c r="J928" s="28">
        <f t="shared" si="22"/>
        <v>0</v>
      </c>
    </row>
    <row r="929" spans="1:10" ht="24.95" customHeight="1">
      <c r="A929" s="45" t="s">
        <v>71</v>
      </c>
      <c r="B929" s="10"/>
      <c r="C929" s="9" t="s">
        <v>302</v>
      </c>
      <c r="D929" s="10"/>
      <c r="E929" s="10"/>
      <c r="F929" s="10"/>
      <c r="G929" s="10"/>
      <c r="H929" s="23">
        <v>0</v>
      </c>
      <c r="I929" s="28"/>
      <c r="J929" s="28">
        <f>SUM(J930:J932)</f>
        <v>28.58</v>
      </c>
    </row>
    <row r="930" spans="1:10" ht="22.5">
      <c r="A930" s="11"/>
      <c r="B930" s="16"/>
      <c r="C930" s="178" t="s">
        <v>1290</v>
      </c>
      <c r="D930" s="176" t="s">
        <v>814</v>
      </c>
      <c r="E930" s="14" t="s">
        <v>17</v>
      </c>
      <c r="F930" s="16">
        <v>8</v>
      </c>
      <c r="G930" s="15" t="s">
        <v>19</v>
      </c>
      <c r="H930" s="23">
        <v>2</v>
      </c>
      <c r="I930" s="28">
        <v>14.29</v>
      </c>
      <c r="J930" s="28">
        <f t="shared" si="22"/>
        <v>28.58</v>
      </c>
    </row>
    <row r="931" spans="1:10">
      <c r="A931" s="11"/>
      <c r="B931" s="16"/>
      <c r="C931" s="17"/>
      <c r="D931" s="17"/>
      <c r="E931" s="17"/>
      <c r="F931" s="16"/>
      <c r="G931" s="16"/>
      <c r="H931" s="23"/>
      <c r="I931" s="28"/>
      <c r="J931" s="28"/>
    </row>
    <row r="932" spans="1:10">
      <c r="A932" s="11"/>
      <c r="B932" s="16"/>
      <c r="C932" s="17"/>
      <c r="D932" s="17"/>
      <c r="E932" s="17"/>
      <c r="F932" s="16"/>
      <c r="G932" s="16"/>
      <c r="H932" s="23"/>
      <c r="I932" s="28"/>
      <c r="J932" s="28">
        <f t="shared" si="22"/>
        <v>0</v>
      </c>
    </row>
    <row r="933" spans="1:10" ht="24.95" customHeight="1">
      <c r="A933" s="45" t="s">
        <v>73</v>
      </c>
      <c r="B933" s="10"/>
      <c r="C933" s="9" t="s">
        <v>304</v>
      </c>
      <c r="D933" s="10"/>
      <c r="E933" s="10"/>
      <c r="F933" s="10"/>
      <c r="G933" s="10"/>
      <c r="H933" s="23">
        <v>0</v>
      </c>
      <c r="I933" s="28"/>
      <c r="J933" s="28">
        <f>SUM(J934:J936)</f>
        <v>1095.26</v>
      </c>
    </row>
    <row r="934" spans="1:10" s="2" customFormat="1" ht="45">
      <c r="A934" s="11"/>
      <c r="B934" s="12"/>
      <c r="C934" s="173" t="s">
        <v>1291</v>
      </c>
      <c r="D934" s="177" t="s">
        <v>1292</v>
      </c>
      <c r="E934" s="170" t="s">
        <v>1293</v>
      </c>
      <c r="F934" s="15" t="s">
        <v>49</v>
      </c>
      <c r="G934" s="15" t="s">
        <v>1075</v>
      </c>
      <c r="H934" s="24">
        <v>46</v>
      </c>
      <c r="I934" s="28">
        <v>23.81</v>
      </c>
      <c r="J934" s="28">
        <f t="shared" si="22"/>
        <v>1095.26</v>
      </c>
    </row>
    <row r="935" spans="1:10" s="2" customFormat="1">
      <c r="A935" s="11"/>
      <c r="B935" s="12"/>
      <c r="C935" s="13"/>
      <c r="D935" s="14"/>
      <c r="E935" s="14"/>
      <c r="F935" s="15"/>
      <c r="G935" s="15"/>
      <c r="H935" s="24"/>
      <c r="I935" s="28"/>
      <c r="J935" s="28">
        <f t="shared" si="22"/>
        <v>0</v>
      </c>
    </row>
    <row r="936" spans="1:10" s="2" customFormat="1">
      <c r="A936" s="11"/>
      <c r="B936" s="12"/>
      <c r="C936" s="13"/>
      <c r="D936" s="14"/>
      <c r="E936" s="14"/>
      <c r="F936" s="15"/>
      <c r="G936" s="15"/>
      <c r="H936" s="24"/>
      <c r="I936" s="28"/>
      <c r="J936" s="28">
        <f t="shared" si="22"/>
        <v>0</v>
      </c>
    </row>
    <row r="937" spans="1:10" ht="24.95" customHeight="1">
      <c r="A937" s="45" t="s">
        <v>75</v>
      </c>
      <c r="B937" s="10"/>
      <c r="C937" s="9" t="s">
        <v>308</v>
      </c>
      <c r="D937" s="10"/>
      <c r="E937" s="10"/>
      <c r="F937" s="10"/>
      <c r="G937" s="10"/>
      <c r="H937" s="23">
        <v>0</v>
      </c>
      <c r="I937" s="28"/>
      <c r="J937" s="28">
        <f>SUM(J938:J940)</f>
        <v>0</v>
      </c>
    </row>
    <row r="938" spans="1:10">
      <c r="A938" s="11"/>
      <c r="B938" s="16"/>
      <c r="C938" s="17"/>
      <c r="D938" s="17"/>
      <c r="E938" s="17"/>
      <c r="F938" s="16"/>
      <c r="G938" s="16"/>
      <c r="H938" s="23"/>
      <c r="I938" s="28"/>
      <c r="J938" s="28">
        <f t="shared" si="22"/>
        <v>0</v>
      </c>
    </row>
    <row r="939" spans="1:10">
      <c r="A939" s="11"/>
      <c r="B939" s="16"/>
      <c r="C939" s="17"/>
      <c r="D939" s="17"/>
      <c r="E939" s="17"/>
      <c r="F939" s="16"/>
      <c r="G939" s="16"/>
      <c r="H939" s="23"/>
      <c r="I939" s="28"/>
      <c r="J939" s="28"/>
    </row>
    <row r="940" spans="1:10">
      <c r="A940" s="11"/>
      <c r="B940" s="16"/>
      <c r="C940" s="17"/>
      <c r="D940" s="17"/>
      <c r="E940" s="17"/>
      <c r="F940" s="16"/>
      <c r="G940" s="16"/>
      <c r="H940" s="23"/>
      <c r="I940" s="28"/>
      <c r="J940" s="28">
        <f t="shared" ref="J940:J956" si="23">H940*I940</f>
        <v>0</v>
      </c>
    </row>
    <row r="941" spans="1:10" ht="24.95" customHeight="1">
      <c r="A941" s="45" t="s">
        <v>77</v>
      </c>
      <c r="B941" s="10"/>
      <c r="C941" s="9" t="s">
        <v>309</v>
      </c>
      <c r="D941" s="10"/>
      <c r="E941" s="10"/>
      <c r="F941" s="10"/>
      <c r="G941" s="10"/>
      <c r="H941" s="23">
        <v>0</v>
      </c>
      <c r="I941" s="28"/>
      <c r="J941" s="28">
        <f>SUM(J942:J944)</f>
        <v>1071.45</v>
      </c>
    </row>
    <row r="942" spans="1:10" s="2" customFormat="1" ht="45">
      <c r="A942" s="11"/>
      <c r="B942" s="12"/>
      <c r="C942" s="173" t="s">
        <v>1294</v>
      </c>
      <c r="D942" s="173" t="s">
        <v>514</v>
      </c>
      <c r="E942" s="14" t="s">
        <v>1295</v>
      </c>
      <c r="F942" s="15" t="s">
        <v>49</v>
      </c>
      <c r="G942" s="15" t="s">
        <v>1075</v>
      </c>
      <c r="H942" s="24">
        <v>45</v>
      </c>
      <c r="I942" s="28">
        <v>23.81</v>
      </c>
      <c r="J942" s="28">
        <f t="shared" si="23"/>
        <v>1071.45</v>
      </c>
    </row>
    <row r="943" spans="1:10" s="2" customFormat="1">
      <c r="A943" s="11"/>
      <c r="B943" s="12"/>
      <c r="C943" s="13"/>
      <c r="D943" s="14"/>
      <c r="E943" s="14"/>
      <c r="F943" s="15"/>
      <c r="G943" s="15"/>
      <c r="H943" s="24"/>
      <c r="I943" s="28"/>
      <c r="J943" s="28">
        <f t="shared" si="23"/>
        <v>0</v>
      </c>
    </row>
    <row r="944" spans="1:10" s="2" customFormat="1">
      <c r="A944" s="11"/>
      <c r="B944" s="12"/>
      <c r="C944" s="13"/>
      <c r="D944" s="14"/>
      <c r="E944" s="14"/>
      <c r="F944" s="15"/>
      <c r="G944" s="15"/>
      <c r="H944" s="24"/>
      <c r="I944" s="28"/>
      <c r="J944" s="28">
        <f t="shared" si="23"/>
        <v>0</v>
      </c>
    </row>
    <row r="945" spans="1:10" ht="24.95" customHeight="1">
      <c r="A945" s="45" t="s">
        <v>79</v>
      </c>
      <c r="B945" s="10"/>
      <c r="C945" s="9" t="s">
        <v>312</v>
      </c>
      <c r="D945" s="10"/>
      <c r="E945" s="10"/>
      <c r="F945" s="10"/>
      <c r="G945" s="10"/>
      <c r="H945" s="23">
        <v>0</v>
      </c>
      <c r="I945" s="28"/>
      <c r="J945" s="28">
        <f>SUM(J946:J948)</f>
        <v>41.9</v>
      </c>
    </row>
    <row r="946" spans="1:10" ht="22.5">
      <c r="A946" s="11"/>
      <c r="B946" s="16"/>
      <c r="C946" s="237" t="s">
        <v>1296</v>
      </c>
      <c r="D946" s="87" t="s">
        <v>1297</v>
      </c>
      <c r="E946" s="17" t="s">
        <v>215</v>
      </c>
      <c r="F946" s="16">
        <v>8</v>
      </c>
      <c r="G946" s="15" t="s">
        <v>1075</v>
      </c>
      <c r="H946" s="23">
        <v>2</v>
      </c>
      <c r="I946" s="28">
        <v>20.95</v>
      </c>
      <c r="J946" s="28">
        <f t="shared" si="23"/>
        <v>41.9</v>
      </c>
    </row>
    <row r="947" spans="1:10">
      <c r="A947" s="11"/>
      <c r="B947" s="16"/>
      <c r="C947" s="17"/>
      <c r="D947" s="17"/>
      <c r="E947" s="17"/>
      <c r="F947" s="16"/>
      <c r="G947" s="16"/>
      <c r="H947" s="23"/>
      <c r="I947" s="28"/>
      <c r="J947" s="28"/>
    </row>
    <row r="948" spans="1:10">
      <c r="A948" s="11"/>
      <c r="B948" s="16"/>
      <c r="C948" s="17"/>
      <c r="D948" s="17"/>
      <c r="E948" s="17"/>
      <c r="F948" s="16"/>
      <c r="G948" s="16"/>
      <c r="H948" s="23"/>
      <c r="I948" s="28"/>
      <c r="J948" s="28">
        <f t="shared" si="23"/>
        <v>0</v>
      </c>
    </row>
    <row r="949" spans="1:10" ht="24.95" customHeight="1">
      <c r="A949" s="45" t="s">
        <v>81</v>
      </c>
      <c r="B949" s="10"/>
      <c r="C949" s="9" t="s">
        <v>212</v>
      </c>
      <c r="D949" s="10"/>
      <c r="E949" s="10"/>
      <c r="F949" s="10"/>
      <c r="G949" s="10"/>
      <c r="H949" s="23">
        <v>0</v>
      </c>
      <c r="I949" s="28"/>
      <c r="J949" s="28">
        <f>SUM(J950:J952)</f>
        <v>608.65</v>
      </c>
    </row>
    <row r="950" spans="1:10" ht="22.5">
      <c r="A950" s="11"/>
      <c r="B950" s="16"/>
      <c r="C950" s="238" t="s">
        <v>1298</v>
      </c>
      <c r="D950" s="169" t="s">
        <v>797</v>
      </c>
      <c r="E950" s="14" t="s">
        <v>17</v>
      </c>
      <c r="F950" s="16">
        <v>8</v>
      </c>
      <c r="G950" s="15" t="s">
        <v>19</v>
      </c>
      <c r="H950" s="23">
        <v>47</v>
      </c>
      <c r="I950" s="28">
        <v>12.95</v>
      </c>
      <c r="J950" s="28">
        <f t="shared" si="23"/>
        <v>608.65</v>
      </c>
    </row>
    <row r="951" spans="1:10">
      <c r="A951" s="11"/>
      <c r="B951" s="16"/>
      <c r="C951" s="17"/>
      <c r="D951" s="17"/>
      <c r="E951" s="17"/>
      <c r="F951" s="16"/>
      <c r="G951" s="16"/>
      <c r="H951" s="23"/>
      <c r="I951" s="28"/>
      <c r="J951" s="28">
        <f t="shared" si="23"/>
        <v>0</v>
      </c>
    </row>
    <row r="952" spans="1:10" s="2" customFormat="1">
      <c r="A952" s="11"/>
      <c r="B952" s="12"/>
      <c r="C952" s="13"/>
      <c r="D952" s="14"/>
      <c r="E952" s="14"/>
      <c r="F952" s="15"/>
      <c r="G952" s="15"/>
      <c r="H952" s="24"/>
      <c r="I952" s="28"/>
      <c r="J952" s="28">
        <f t="shared" si="23"/>
        <v>0</v>
      </c>
    </row>
    <row r="953" spans="1:10" ht="24.95" customHeight="1">
      <c r="A953" s="45" t="s">
        <v>83</v>
      </c>
      <c r="B953" s="10"/>
      <c r="C953" s="9" t="s">
        <v>219</v>
      </c>
      <c r="D953" s="10"/>
      <c r="E953" s="10"/>
      <c r="F953" s="10"/>
      <c r="G953" s="10"/>
      <c r="H953" s="23">
        <v>0</v>
      </c>
      <c r="I953" s="28"/>
      <c r="J953" s="28">
        <f>SUM(J954:J956)</f>
        <v>0</v>
      </c>
    </row>
    <row r="954" spans="1:10">
      <c r="A954" s="11"/>
      <c r="B954" s="16"/>
      <c r="C954" s="17"/>
      <c r="D954" s="17"/>
      <c r="E954" s="17"/>
      <c r="F954" s="16"/>
      <c r="G954" s="16"/>
      <c r="H954" s="23"/>
      <c r="I954" s="28"/>
      <c r="J954" s="28">
        <f t="shared" si="23"/>
        <v>0</v>
      </c>
    </row>
    <row r="955" spans="1:10">
      <c r="A955" s="11"/>
      <c r="B955" s="16"/>
      <c r="C955" s="17"/>
      <c r="D955" s="17"/>
      <c r="E955" s="17"/>
      <c r="F955" s="16"/>
      <c r="G955" s="16"/>
      <c r="H955" s="23"/>
      <c r="I955" s="28"/>
      <c r="J955" s="28"/>
    </row>
    <row r="956" spans="1:10">
      <c r="A956" s="11"/>
      <c r="B956" s="16"/>
      <c r="C956" s="17"/>
      <c r="D956" s="17"/>
      <c r="E956" s="17"/>
      <c r="F956" s="16"/>
      <c r="G956" s="16"/>
      <c r="H956" s="23"/>
      <c r="I956" s="28"/>
      <c r="J956" s="28">
        <f t="shared" si="23"/>
        <v>0</v>
      </c>
    </row>
    <row r="957" spans="1:10" ht="28.5" customHeight="1">
      <c r="A957" s="45" t="s">
        <v>85</v>
      </c>
      <c r="B957" s="10"/>
      <c r="C957" s="9" t="s">
        <v>220</v>
      </c>
      <c r="D957" s="10"/>
      <c r="E957" s="10"/>
      <c r="F957" s="10"/>
      <c r="G957" s="10"/>
      <c r="H957" s="23">
        <v>0</v>
      </c>
      <c r="I957" s="28"/>
      <c r="J957" s="28">
        <f>SUM(J958:J960)</f>
        <v>628.47</v>
      </c>
    </row>
    <row r="958" spans="1:10" s="2" customFormat="1" ht="26.25" customHeight="1">
      <c r="A958" s="11"/>
      <c r="B958" s="12"/>
      <c r="C958" s="173" t="s">
        <v>1299</v>
      </c>
      <c r="D958" s="173" t="s">
        <v>499</v>
      </c>
      <c r="E958" s="14" t="s">
        <v>17</v>
      </c>
      <c r="F958" s="15" t="s">
        <v>49</v>
      </c>
      <c r="G958" s="15" t="s">
        <v>19</v>
      </c>
      <c r="H958" s="24">
        <v>45</v>
      </c>
      <c r="I958" s="28">
        <v>12.95</v>
      </c>
      <c r="J958" s="28">
        <f t="shared" ref="J958:J1000" si="24">H958*I958</f>
        <v>582.75</v>
      </c>
    </row>
    <row r="959" spans="1:10" s="2" customFormat="1" ht="39" customHeight="1">
      <c r="A959" s="11"/>
      <c r="B959" s="12"/>
      <c r="C959" s="233" t="s">
        <v>1300</v>
      </c>
      <c r="D959" s="14"/>
      <c r="E959" s="15" t="s">
        <v>459</v>
      </c>
      <c r="F959" s="15" t="s">
        <v>49</v>
      </c>
      <c r="G959" s="15" t="s">
        <v>19</v>
      </c>
      <c r="H959" s="24">
        <v>3</v>
      </c>
      <c r="I959" s="28">
        <v>15.24</v>
      </c>
      <c r="J959" s="28">
        <f t="shared" si="24"/>
        <v>45.72</v>
      </c>
    </row>
    <row r="960" spans="1:10" s="2" customFormat="1">
      <c r="A960" s="11"/>
      <c r="B960" s="12"/>
      <c r="C960" s="13"/>
      <c r="D960" s="14"/>
      <c r="E960" s="14"/>
      <c r="F960" s="15"/>
      <c r="G960" s="15"/>
      <c r="H960" s="24"/>
      <c r="I960" s="28"/>
      <c r="J960" s="28"/>
    </row>
    <row r="961" spans="1:10" ht="24.95" customHeight="1">
      <c r="A961" s="45" t="s">
        <v>126</v>
      </c>
      <c r="B961" s="10"/>
      <c r="C961" s="9" t="s">
        <v>227</v>
      </c>
      <c r="D961" s="10"/>
      <c r="E961" s="10"/>
      <c r="F961" s="10"/>
      <c r="G961" s="10"/>
      <c r="H961" s="23">
        <v>0</v>
      </c>
      <c r="I961" s="28"/>
      <c r="J961" s="28">
        <f>SUM(J962)</f>
        <v>28.58</v>
      </c>
    </row>
    <row r="962" spans="1:10" ht="27.75" customHeight="1">
      <c r="A962" s="45"/>
      <c r="B962" s="10"/>
      <c r="C962" s="173" t="s">
        <v>1301</v>
      </c>
      <c r="D962" s="188" t="s">
        <v>913</v>
      </c>
      <c r="E962" s="14" t="s">
        <v>17</v>
      </c>
      <c r="F962" s="15" t="s">
        <v>49</v>
      </c>
      <c r="G962" s="15" t="s">
        <v>19</v>
      </c>
      <c r="H962" s="23">
        <v>2</v>
      </c>
      <c r="I962" s="28">
        <v>14.29</v>
      </c>
      <c r="J962" s="28">
        <f>I962*H962</f>
        <v>28.58</v>
      </c>
    </row>
    <row r="963" spans="1:10" ht="11.45" customHeight="1">
      <c r="A963" s="45"/>
      <c r="B963" s="10"/>
      <c r="C963" s="9"/>
      <c r="D963" s="10"/>
      <c r="E963" s="10"/>
      <c r="F963" s="10"/>
      <c r="G963" s="10"/>
      <c r="H963" s="23"/>
      <c r="I963" s="28"/>
      <c r="J963" s="28"/>
    </row>
    <row r="964" spans="1:10" s="2" customFormat="1">
      <c r="A964" s="11"/>
      <c r="B964" s="12"/>
      <c r="C964" s="13"/>
      <c r="D964" s="14"/>
      <c r="E964" s="14"/>
      <c r="F964" s="15"/>
      <c r="G964" s="15"/>
      <c r="H964" s="24"/>
      <c r="I964" s="28"/>
      <c r="J964" s="28">
        <f t="shared" si="24"/>
        <v>0</v>
      </c>
    </row>
    <row r="965" spans="1:10" ht="24.95" customHeight="1">
      <c r="A965" s="45" t="s">
        <v>127</v>
      </c>
      <c r="B965" s="10"/>
      <c r="C965" s="9" t="s">
        <v>58</v>
      </c>
      <c r="D965" s="10"/>
      <c r="E965" s="10"/>
      <c r="F965" s="10"/>
      <c r="G965" s="10"/>
      <c r="H965" s="23">
        <v>0</v>
      </c>
      <c r="I965" s="28"/>
      <c r="J965" s="28">
        <f>SUM(J966:J968)</f>
        <v>0</v>
      </c>
    </row>
    <row r="966" spans="1:10" s="2" customFormat="1">
      <c r="A966" s="11"/>
      <c r="B966" s="12"/>
      <c r="C966" s="13"/>
      <c r="D966" s="14"/>
      <c r="E966" s="14"/>
      <c r="F966" s="15"/>
      <c r="G966" s="15"/>
      <c r="H966" s="24"/>
      <c r="I966" s="28"/>
      <c r="J966" s="28">
        <f t="shared" si="24"/>
        <v>0</v>
      </c>
    </row>
    <row r="967" spans="1:10" s="2" customFormat="1">
      <c r="A967" s="11"/>
      <c r="B967" s="12"/>
      <c r="C967" s="13"/>
      <c r="D967" s="14"/>
      <c r="E967" s="14"/>
      <c r="F967" s="15"/>
      <c r="G967" s="15"/>
      <c r="H967" s="24"/>
      <c r="I967" s="28"/>
      <c r="J967" s="28">
        <f t="shared" si="24"/>
        <v>0</v>
      </c>
    </row>
    <row r="968" spans="1:10" s="2" customFormat="1">
      <c r="A968" s="11"/>
      <c r="B968" s="12"/>
      <c r="C968" s="13"/>
      <c r="D968" s="14"/>
      <c r="E968" s="14"/>
      <c r="F968" s="15"/>
      <c r="G968" s="15"/>
      <c r="H968" s="24"/>
      <c r="I968" s="28"/>
      <c r="J968" s="28">
        <f t="shared" si="24"/>
        <v>0</v>
      </c>
    </row>
    <row r="969" spans="1:10" ht="24.95" customHeight="1">
      <c r="A969" s="45" t="s">
        <v>128</v>
      </c>
      <c r="B969" s="10"/>
      <c r="C969" s="9" t="s">
        <v>60</v>
      </c>
      <c r="D969" s="10"/>
      <c r="E969" s="10"/>
      <c r="F969" s="10"/>
      <c r="G969" s="10"/>
      <c r="H969" s="23">
        <v>0</v>
      </c>
      <c r="I969" s="28"/>
      <c r="J969" s="28">
        <f>SUM(J970:J972)</f>
        <v>626.51</v>
      </c>
    </row>
    <row r="970" spans="1:10" s="2" customFormat="1" ht="22.5">
      <c r="A970" s="11"/>
      <c r="B970" s="12"/>
      <c r="C970" s="82" t="s">
        <v>1277</v>
      </c>
      <c r="D970" s="14"/>
      <c r="E970" s="14" t="s">
        <v>63</v>
      </c>
      <c r="F970" s="15" t="s">
        <v>49</v>
      </c>
      <c r="G970" s="15" t="s">
        <v>19</v>
      </c>
      <c r="H970" s="24">
        <v>47</v>
      </c>
      <c r="I970" s="28">
        <v>13.33</v>
      </c>
      <c r="J970" s="28">
        <f t="shared" si="24"/>
        <v>626.51</v>
      </c>
    </row>
    <row r="971" spans="1:10" s="2" customFormat="1">
      <c r="A971" s="11"/>
      <c r="B971" s="12"/>
      <c r="C971" s="13"/>
      <c r="D971" s="14"/>
      <c r="E971" s="14"/>
      <c r="F971" s="15"/>
      <c r="G971" s="15"/>
      <c r="H971" s="24"/>
      <c r="I971" s="28"/>
      <c r="J971" s="28">
        <f t="shared" si="24"/>
        <v>0</v>
      </c>
    </row>
    <row r="972" spans="1:10" s="2" customFormat="1">
      <c r="A972" s="11"/>
      <c r="B972" s="12"/>
      <c r="C972" s="13"/>
      <c r="D972" s="14"/>
      <c r="E972" s="14"/>
      <c r="F972" s="15"/>
      <c r="G972" s="15"/>
      <c r="H972" s="24"/>
      <c r="I972" s="28"/>
      <c r="J972" s="28">
        <f t="shared" si="24"/>
        <v>0</v>
      </c>
    </row>
    <row r="973" spans="1:10" ht="24.95" customHeight="1">
      <c r="A973" s="45" t="s">
        <v>146</v>
      </c>
      <c r="B973" s="10"/>
      <c r="C973" s="9" t="s">
        <v>230</v>
      </c>
      <c r="D973" s="10"/>
      <c r="E973" s="10"/>
      <c r="F973" s="10"/>
      <c r="G973" s="10"/>
      <c r="H973" s="23">
        <v>0</v>
      </c>
      <c r="I973" s="28"/>
      <c r="J973" s="28">
        <f>SUM(J974:J976)</f>
        <v>1119.07</v>
      </c>
    </row>
    <row r="974" spans="1:10" s="2" customFormat="1" ht="56.25">
      <c r="A974" s="11"/>
      <c r="B974" s="12"/>
      <c r="C974" s="177" t="s">
        <v>1302</v>
      </c>
      <c r="D974" s="171" t="s">
        <v>1303</v>
      </c>
      <c r="E974" s="177" t="s">
        <v>1304</v>
      </c>
      <c r="F974" s="15" t="s">
        <v>49</v>
      </c>
      <c r="G974" s="15" t="s">
        <v>1075</v>
      </c>
      <c r="H974" s="24">
        <v>47</v>
      </c>
      <c r="I974" s="28">
        <v>23.81</v>
      </c>
      <c r="J974" s="28">
        <f t="shared" si="24"/>
        <v>1119.07</v>
      </c>
    </row>
    <row r="975" spans="1:10" s="2" customFormat="1">
      <c r="A975" s="11"/>
      <c r="B975" s="12"/>
      <c r="C975" s="13"/>
      <c r="D975" s="14"/>
      <c r="E975" s="14"/>
      <c r="F975" s="15"/>
      <c r="G975" s="15"/>
      <c r="H975" s="24"/>
      <c r="I975" s="28"/>
      <c r="J975" s="28">
        <f t="shared" si="24"/>
        <v>0</v>
      </c>
    </row>
    <row r="976" spans="1:10" s="2" customFormat="1">
      <c r="A976" s="11"/>
      <c r="B976" s="12"/>
      <c r="C976" s="13"/>
      <c r="D976" s="14"/>
      <c r="E976" s="14"/>
      <c r="F976" s="15"/>
      <c r="G976" s="15"/>
      <c r="H976" s="24"/>
      <c r="I976" s="28"/>
      <c r="J976" s="28">
        <f t="shared" si="24"/>
        <v>0</v>
      </c>
    </row>
    <row r="977" spans="1:10" ht="24.95" customHeight="1">
      <c r="A977" s="45" t="s">
        <v>175</v>
      </c>
      <c r="B977" s="10"/>
      <c r="C977" s="9" t="s">
        <v>235</v>
      </c>
      <c r="D977" s="10"/>
      <c r="E977" s="10"/>
      <c r="F977" s="10"/>
      <c r="G977" s="10"/>
      <c r="H977" s="23">
        <v>0</v>
      </c>
      <c r="I977" s="28"/>
      <c r="J977" s="28">
        <f>SUM(J978:J980)</f>
        <v>0</v>
      </c>
    </row>
    <row r="978" spans="1:10">
      <c r="A978" s="11"/>
      <c r="B978" s="16"/>
      <c r="C978" s="17"/>
      <c r="D978" s="17"/>
      <c r="E978" s="17"/>
      <c r="F978" s="16"/>
      <c r="G978" s="16"/>
      <c r="H978" s="23"/>
      <c r="I978" s="28"/>
      <c r="J978" s="28">
        <f t="shared" si="24"/>
        <v>0</v>
      </c>
    </row>
    <row r="979" spans="1:10" s="2" customFormat="1">
      <c r="A979" s="11"/>
      <c r="B979" s="12"/>
      <c r="C979" s="13"/>
      <c r="D979" s="14"/>
      <c r="E979" s="14"/>
      <c r="F979" s="15"/>
      <c r="G979" s="15"/>
      <c r="H979" s="24"/>
      <c r="I979" s="28"/>
      <c r="J979" s="28">
        <f t="shared" si="24"/>
        <v>0</v>
      </c>
    </row>
    <row r="980" spans="1:10" s="2" customFormat="1">
      <c r="A980" s="11"/>
      <c r="B980" s="12"/>
      <c r="C980" s="13"/>
      <c r="D980" s="14"/>
      <c r="E980" s="14"/>
      <c r="F980" s="15"/>
      <c r="G980" s="15"/>
      <c r="H980" s="24"/>
      <c r="I980" s="28"/>
      <c r="J980" s="28">
        <f t="shared" si="24"/>
        <v>0</v>
      </c>
    </row>
    <row r="981" spans="1:10" ht="24.95" customHeight="1">
      <c r="A981" s="45" t="s">
        <v>176</v>
      </c>
      <c r="B981" s="10"/>
      <c r="C981" s="9" t="s">
        <v>324</v>
      </c>
      <c r="D981" s="10"/>
      <c r="E981" s="10"/>
      <c r="F981" s="10"/>
      <c r="G981" s="10"/>
      <c r="H981" s="23">
        <v>0</v>
      </c>
      <c r="I981" s="28"/>
      <c r="J981" s="28">
        <f>SUM(J982:J984)</f>
        <v>0</v>
      </c>
    </row>
    <row r="982" spans="1:10">
      <c r="A982" s="11"/>
      <c r="B982" s="16"/>
      <c r="C982" s="17"/>
      <c r="D982" s="17"/>
      <c r="E982" s="17"/>
      <c r="F982" s="16"/>
      <c r="G982" s="16"/>
      <c r="H982" s="23"/>
      <c r="I982" s="28"/>
      <c r="J982" s="28">
        <f t="shared" si="24"/>
        <v>0</v>
      </c>
    </row>
    <row r="983" spans="1:10">
      <c r="A983" s="11"/>
      <c r="B983" s="16"/>
      <c r="C983" s="17"/>
      <c r="D983" s="17"/>
      <c r="E983" s="17"/>
      <c r="F983" s="16"/>
      <c r="G983" s="16"/>
      <c r="H983" s="23"/>
      <c r="I983" s="28"/>
      <c r="J983" s="28"/>
    </row>
    <row r="984" spans="1:10">
      <c r="A984" s="11"/>
      <c r="B984" s="16"/>
      <c r="C984" s="17"/>
      <c r="D984" s="17"/>
      <c r="E984" s="17"/>
      <c r="F984" s="16"/>
      <c r="G984" s="16"/>
      <c r="H984" s="23"/>
      <c r="I984" s="28"/>
      <c r="J984" s="28">
        <f t="shared" si="24"/>
        <v>0</v>
      </c>
    </row>
    <row r="985" spans="1:10" ht="24.95" customHeight="1">
      <c r="A985" s="45" t="s">
        <v>177</v>
      </c>
      <c r="B985" s="10"/>
      <c r="C985" s="9" t="s">
        <v>87</v>
      </c>
      <c r="D985" s="10"/>
      <c r="E985" s="10"/>
      <c r="F985" s="10"/>
      <c r="G985" s="10"/>
      <c r="H985" s="23">
        <v>0</v>
      </c>
      <c r="I985" s="28"/>
      <c r="J985" s="28">
        <f>SUM(J986:J988)</f>
        <v>246.04999999999998</v>
      </c>
    </row>
    <row r="986" spans="1:10" ht="33.75">
      <c r="A986" s="11"/>
      <c r="B986" s="16"/>
      <c r="C986" s="177" t="s">
        <v>1305</v>
      </c>
      <c r="D986" s="169" t="s">
        <v>1306</v>
      </c>
      <c r="E986" s="14" t="s">
        <v>17</v>
      </c>
      <c r="F986" s="16">
        <v>8</v>
      </c>
      <c r="G986" s="15" t="s">
        <v>19</v>
      </c>
      <c r="H986" s="23">
        <v>19</v>
      </c>
      <c r="I986" s="28">
        <v>12.95</v>
      </c>
      <c r="J986" s="28">
        <f t="shared" si="24"/>
        <v>246.04999999999998</v>
      </c>
    </row>
    <row r="987" spans="1:10">
      <c r="A987" s="11"/>
      <c r="B987" s="16"/>
      <c r="C987" s="17"/>
      <c r="D987" s="17"/>
      <c r="E987" s="17"/>
      <c r="F987" s="16"/>
      <c r="G987" s="16"/>
      <c r="H987" s="23"/>
      <c r="I987" s="28"/>
      <c r="J987" s="28">
        <f t="shared" si="24"/>
        <v>0</v>
      </c>
    </row>
    <row r="988" spans="1:10" s="2" customFormat="1">
      <c r="A988" s="11"/>
      <c r="B988" s="12"/>
      <c r="C988" s="13"/>
      <c r="D988" s="14"/>
      <c r="E988" s="14"/>
      <c r="F988" s="15"/>
      <c r="G988" s="15"/>
      <c r="H988" s="24"/>
      <c r="I988" s="28"/>
      <c r="J988" s="28">
        <f t="shared" si="24"/>
        <v>0</v>
      </c>
    </row>
    <row r="989" spans="1:10" ht="24.95" customHeight="1">
      <c r="A989" s="45" t="s">
        <v>240</v>
      </c>
      <c r="B989" s="10"/>
      <c r="C989" s="9" t="s">
        <v>65</v>
      </c>
      <c r="D989" s="10"/>
      <c r="E989" s="10"/>
      <c r="F989" s="10"/>
      <c r="G989" s="10"/>
      <c r="H989" s="23">
        <v>0</v>
      </c>
      <c r="I989" s="28"/>
      <c r="J989" s="28">
        <f>SUM(J990:J992)</f>
        <v>330.48</v>
      </c>
    </row>
    <row r="990" spans="1:10" s="2" customFormat="1" ht="22.5">
      <c r="A990" s="11"/>
      <c r="B990" s="12"/>
      <c r="C990" s="170" t="s">
        <v>1307</v>
      </c>
      <c r="D990" s="168" t="s">
        <v>1308</v>
      </c>
      <c r="E990" s="14" t="s">
        <v>17</v>
      </c>
      <c r="F990" s="15" t="s">
        <v>49</v>
      </c>
      <c r="G990" s="15" t="s">
        <v>427</v>
      </c>
      <c r="H990" s="24">
        <v>36</v>
      </c>
      <c r="I990" s="28">
        <v>9.18</v>
      </c>
      <c r="J990" s="28">
        <f t="shared" si="24"/>
        <v>330.48</v>
      </c>
    </row>
    <row r="991" spans="1:10" s="2" customFormat="1">
      <c r="A991" s="11"/>
      <c r="B991" s="12"/>
      <c r="C991" s="13"/>
      <c r="D991" s="14"/>
      <c r="E991" s="14"/>
      <c r="F991" s="15"/>
      <c r="G991" s="15"/>
      <c r="H991" s="24"/>
      <c r="I991" s="28"/>
      <c r="J991" s="28"/>
    </row>
    <row r="992" spans="1:10" s="2" customFormat="1" ht="12" customHeight="1">
      <c r="A992" s="11"/>
      <c r="B992" s="12"/>
      <c r="C992" s="13"/>
      <c r="D992" s="14"/>
      <c r="E992" s="14"/>
      <c r="F992" s="15"/>
      <c r="G992" s="15"/>
      <c r="H992" s="24"/>
      <c r="I992" s="28"/>
      <c r="J992" s="28">
        <f t="shared" si="24"/>
        <v>0</v>
      </c>
    </row>
    <row r="993" spans="1:10" ht="24.95" customHeight="1">
      <c r="A993" s="45" t="s">
        <v>241</v>
      </c>
      <c r="B993" s="10"/>
      <c r="C993" s="9" t="s">
        <v>70</v>
      </c>
      <c r="D993" s="10"/>
      <c r="E993" s="10"/>
      <c r="F993" s="10"/>
      <c r="G993" s="10"/>
      <c r="H993" s="23">
        <v>0</v>
      </c>
      <c r="I993" s="28"/>
      <c r="J993" s="28">
        <f>SUM(J994:J996)</f>
        <v>0</v>
      </c>
    </row>
    <row r="994" spans="1:10" ht="10.9" customHeight="1">
      <c r="A994" s="11"/>
      <c r="B994" s="16"/>
      <c r="C994" s="17"/>
      <c r="D994" s="17"/>
      <c r="E994" s="17"/>
      <c r="F994" s="16"/>
      <c r="G994" s="16"/>
      <c r="H994" s="23"/>
      <c r="I994" s="28"/>
      <c r="J994" s="28">
        <f t="shared" si="24"/>
        <v>0</v>
      </c>
    </row>
    <row r="995" spans="1:10" ht="13.15" customHeight="1">
      <c r="A995" s="11"/>
      <c r="B995" s="16"/>
      <c r="C995" s="17"/>
      <c r="D995" s="17"/>
      <c r="E995" s="17"/>
      <c r="F995" s="16"/>
      <c r="G995" s="16"/>
      <c r="H995" s="23"/>
      <c r="I995" s="28"/>
      <c r="J995" s="28"/>
    </row>
    <row r="996" spans="1:10">
      <c r="A996" s="11"/>
      <c r="B996" s="16"/>
      <c r="C996" s="17"/>
      <c r="D996" s="17"/>
      <c r="E996" s="17"/>
      <c r="F996" s="16"/>
      <c r="G996" s="16"/>
      <c r="H996" s="23"/>
      <c r="I996" s="28"/>
      <c r="J996" s="28">
        <f t="shared" si="24"/>
        <v>0</v>
      </c>
    </row>
    <row r="997" spans="1:10" ht="24.95" customHeight="1">
      <c r="A997" s="45" t="s">
        <v>242</v>
      </c>
      <c r="B997" s="10"/>
      <c r="C997" s="9" t="s">
        <v>72</v>
      </c>
      <c r="D997" s="10"/>
      <c r="E997" s="10"/>
      <c r="F997" s="10"/>
      <c r="G997" s="10"/>
      <c r="H997" s="23">
        <v>0</v>
      </c>
      <c r="I997" s="28"/>
      <c r="J997" s="28">
        <f>SUM(J998:J1000)</f>
        <v>0</v>
      </c>
    </row>
    <row r="998" spans="1:10">
      <c r="A998" s="11"/>
      <c r="B998" s="16"/>
      <c r="C998" s="17"/>
      <c r="D998" s="17"/>
      <c r="E998" s="17"/>
      <c r="F998" s="16"/>
      <c r="G998" s="16"/>
      <c r="H998" s="23"/>
      <c r="I998" s="28"/>
      <c r="J998" s="28">
        <f t="shared" si="24"/>
        <v>0</v>
      </c>
    </row>
    <row r="999" spans="1:10">
      <c r="A999" s="11"/>
      <c r="B999" s="16"/>
      <c r="C999" s="17"/>
      <c r="D999" s="17"/>
      <c r="E999" s="17"/>
      <c r="F999" s="16"/>
      <c r="G999" s="16"/>
      <c r="H999" s="23"/>
      <c r="I999" s="28"/>
      <c r="J999" s="28">
        <f t="shared" si="24"/>
        <v>0</v>
      </c>
    </row>
    <row r="1000" spans="1:10" s="2" customFormat="1">
      <c r="A1000" s="11"/>
      <c r="B1000" s="16"/>
      <c r="C1000" s="14"/>
      <c r="D1000" s="14"/>
      <c r="E1000" s="14"/>
      <c r="F1000" s="15"/>
      <c r="G1000" s="15"/>
      <c r="H1000" s="24"/>
      <c r="I1000" s="28"/>
      <c r="J1000" s="28">
        <f t="shared" si="24"/>
        <v>0</v>
      </c>
    </row>
    <row r="1001" spans="1:10" ht="24.95" customHeight="1">
      <c r="A1001" s="45" t="s">
        <v>243</v>
      </c>
      <c r="B1001" s="10"/>
      <c r="C1001" s="9" t="s">
        <v>74</v>
      </c>
      <c r="D1001" s="10"/>
      <c r="E1001" s="10"/>
      <c r="F1001" s="10"/>
      <c r="G1001" s="10"/>
      <c r="H1001" s="23">
        <v>0</v>
      </c>
      <c r="I1001" s="28"/>
      <c r="J1001" s="28">
        <f>SUM(J1002:J1004)</f>
        <v>0</v>
      </c>
    </row>
    <row r="1002" spans="1:10" s="2" customFormat="1">
      <c r="A1002" s="11"/>
      <c r="B1002" s="12"/>
      <c r="C1002" s="13"/>
      <c r="D1002" s="14"/>
      <c r="E1002" s="14"/>
      <c r="F1002" s="15"/>
      <c r="G1002" s="15"/>
      <c r="H1002" s="24"/>
      <c r="I1002" s="28"/>
      <c r="J1002" s="28">
        <f t="shared" ref="J1002:J1024" si="25">H1002*I1002</f>
        <v>0</v>
      </c>
    </row>
    <row r="1003" spans="1:10" s="2" customFormat="1" ht="12" customHeight="1">
      <c r="A1003" s="11"/>
      <c r="B1003" s="12"/>
      <c r="C1003" s="13"/>
      <c r="D1003" s="14"/>
      <c r="E1003" s="14"/>
      <c r="F1003" s="15"/>
      <c r="G1003" s="15"/>
      <c r="H1003" s="24"/>
      <c r="I1003" s="28"/>
      <c r="J1003" s="28">
        <f t="shared" si="25"/>
        <v>0</v>
      </c>
    </row>
    <row r="1004" spans="1:10" s="2" customFormat="1" ht="12" customHeight="1">
      <c r="A1004" s="11"/>
      <c r="B1004" s="12"/>
      <c r="C1004" s="13"/>
      <c r="D1004" s="14"/>
      <c r="E1004" s="14"/>
      <c r="F1004" s="15"/>
      <c r="G1004" s="15"/>
      <c r="H1004" s="24"/>
      <c r="I1004" s="28"/>
      <c r="J1004" s="28">
        <f t="shared" si="25"/>
        <v>0</v>
      </c>
    </row>
    <row r="1005" spans="1:10" ht="24.95" customHeight="1">
      <c r="A1005" s="45" t="s">
        <v>244</v>
      </c>
      <c r="B1005" s="10"/>
      <c r="C1005" s="9" t="s">
        <v>76</v>
      </c>
      <c r="D1005" s="10"/>
      <c r="E1005" s="10"/>
      <c r="F1005" s="10"/>
      <c r="G1005" s="10"/>
      <c r="H1005" s="23">
        <v>0</v>
      </c>
      <c r="I1005" s="28"/>
      <c r="J1005" s="28">
        <f>SUM(J1006:J1008)</f>
        <v>0</v>
      </c>
    </row>
    <row r="1006" spans="1:10">
      <c r="A1006" s="11"/>
      <c r="B1006" s="16"/>
      <c r="C1006" s="17"/>
      <c r="D1006" s="17"/>
      <c r="E1006" s="17"/>
      <c r="F1006" s="16"/>
      <c r="G1006" s="16"/>
      <c r="H1006" s="23"/>
      <c r="I1006" s="28"/>
      <c r="J1006" s="28">
        <f t="shared" si="25"/>
        <v>0</v>
      </c>
    </row>
    <row r="1007" spans="1:10">
      <c r="A1007" s="11"/>
      <c r="B1007" s="16"/>
      <c r="C1007" s="17"/>
      <c r="D1007" s="17"/>
      <c r="E1007" s="17"/>
      <c r="F1007" s="16"/>
      <c r="G1007" s="16"/>
      <c r="H1007" s="23"/>
      <c r="I1007" s="28"/>
      <c r="J1007" s="28"/>
    </row>
    <row r="1008" spans="1:10">
      <c r="A1008" s="11"/>
      <c r="B1008" s="16"/>
      <c r="C1008" s="17"/>
      <c r="D1008" s="17"/>
      <c r="E1008" s="17"/>
      <c r="F1008" s="16"/>
      <c r="G1008" s="16"/>
      <c r="H1008" s="23"/>
      <c r="I1008" s="28"/>
      <c r="J1008" s="28">
        <f t="shared" si="25"/>
        <v>0</v>
      </c>
    </row>
    <row r="1009" spans="1:10" ht="24.95" customHeight="1">
      <c r="A1009" s="45" t="s">
        <v>245</v>
      </c>
      <c r="B1009" s="10"/>
      <c r="C1009" s="9" t="s">
        <v>78</v>
      </c>
      <c r="D1009" s="10"/>
      <c r="E1009" s="10"/>
      <c r="F1009" s="10"/>
      <c r="G1009" s="10"/>
      <c r="H1009" s="23">
        <v>0</v>
      </c>
      <c r="I1009" s="28"/>
      <c r="J1009" s="28">
        <f>SUM(J1010:J1012)</f>
        <v>0</v>
      </c>
    </row>
    <row r="1010" spans="1:10" ht="11.45" customHeight="1">
      <c r="A1010" s="11"/>
      <c r="B1010" s="16"/>
      <c r="C1010" s="17"/>
      <c r="D1010" s="17"/>
      <c r="E1010" s="17"/>
      <c r="F1010" s="16"/>
      <c r="G1010" s="16"/>
      <c r="H1010" s="23"/>
      <c r="I1010" s="28"/>
      <c r="J1010" s="28">
        <f t="shared" si="25"/>
        <v>0</v>
      </c>
    </row>
    <row r="1011" spans="1:10">
      <c r="A1011" s="11"/>
      <c r="B1011" s="16"/>
      <c r="C1011" s="17"/>
      <c r="D1011" s="17"/>
      <c r="E1011" s="17"/>
      <c r="F1011" s="16"/>
      <c r="G1011" s="16"/>
      <c r="H1011" s="23"/>
      <c r="I1011" s="28"/>
      <c r="J1011" s="28">
        <f t="shared" si="25"/>
        <v>0</v>
      </c>
    </row>
    <row r="1012" spans="1:10" s="2" customFormat="1">
      <c r="A1012" s="11"/>
      <c r="B1012" s="12"/>
      <c r="C1012" s="14"/>
      <c r="D1012" s="13"/>
      <c r="E1012" s="14"/>
      <c r="F1012" s="15"/>
      <c r="G1012" s="15"/>
      <c r="H1012" s="24"/>
      <c r="I1012" s="28"/>
      <c r="J1012" s="28">
        <f t="shared" si="25"/>
        <v>0</v>
      </c>
    </row>
    <row r="1013" spans="1:10" ht="24.95" customHeight="1">
      <c r="A1013" s="45" t="s">
        <v>246</v>
      </c>
      <c r="B1013" s="10"/>
      <c r="C1013" s="9" t="s">
        <v>82</v>
      </c>
      <c r="D1013" s="10"/>
      <c r="E1013" s="10"/>
      <c r="F1013" s="10"/>
      <c r="G1013" s="10"/>
      <c r="H1013" s="23">
        <v>0</v>
      </c>
      <c r="I1013" s="28"/>
      <c r="J1013" s="28">
        <f>SUM(J1014:J1016)</f>
        <v>0</v>
      </c>
    </row>
    <row r="1014" spans="1:10">
      <c r="A1014" s="11"/>
      <c r="B1014" s="16"/>
      <c r="C1014" s="17"/>
      <c r="D1014" s="17"/>
      <c r="E1014" s="17"/>
      <c r="F1014" s="16"/>
      <c r="G1014" s="16"/>
      <c r="H1014" s="23"/>
      <c r="I1014" s="28"/>
      <c r="J1014" s="28">
        <f t="shared" si="25"/>
        <v>0</v>
      </c>
    </row>
    <row r="1015" spans="1:10" s="2" customFormat="1">
      <c r="A1015" s="11"/>
      <c r="B1015" s="12"/>
      <c r="C1015" s="13"/>
      <c r="D1015" s="14"/>
      <c r="E1015" s="14"/>
      <c r="F1015" s="15"/>
      <c r="G1015" s="15"/>
      <c r="H1015" s="24"/>
      <c r="I1015" s="28"/>
      <c r="J1015" s="28">
        <f t="shared" si="25"/>
        <v>0</v>
      </c>
    </row>
    <row r="1016" spans="1:10" s="2" customFormat="1">
      <c r="A1016" s="11"/>
      <c r="B1016" s="12"/>
      <c r="C1016" s="13"/>
      <c r="D1016" s="14"/>
      <c r="E1016" s="14"/>
      <c r="F1016" s="15"/>
      <c r="G1016" s="15"/>
      <c r="H1016" s="24"/>
      <c r="I1016" s="28"/>
      <c r="J1016" s="28">
        <f t="shared" si="25"/>
        <v>0</v>
      </c>
    </row>
    <row r="1017" spans="1:10" ht="24.95" customHeight="1">
      <c r="A1017" s="45" t="s">
        <v>329</v>
      </c>
      <c r="B1017" s="10"/>
      <c r="C1017" s="9" t="s">
        <v>84</v>
      </c>
      <c r="D1017" s="10"/>
      <c r="E1017" s="10"/>
      <c r="F1017" s="10"/>
      <c r="G1017" s="10"/>
      <c r="H1017" s="23">
        <v>0</v>
      </c>
      <c r="I1017" s="28"/>
      <c r="J1017" s="28">
        <f>SUM(J1018:J1020)</f>
        <v>0</v>
      </c>
    </row>
    <row r="1018" spans="1:10">
      <c r="A1018" s="11"/>
      <c r="B1018" s="16"/>
      <c r="C1018" s="17"/>
      <c r="D1018" s="17"/>
      <c r="E1018" s="17"/>
      <c r="F1018" s="16"/>
      <c r="G1018" s="16"/>
      <c r="H1018" s="23"/>
      <c r="I1018" s="28"/>
      <c r="J1018" s="28">
        <f t="shared" si="25"/>
        <v>0</v>
      </c>
    </row>
    <row r="1019" spans="1:10">
      <c r="A1019" s="11"/>
      <c r="B1019" s="16"/>
      <c r="C1019" s="17"/>
      <c r="D1019" s="17"/>
      <c r="E1019" s="17"/>
      <c r="F1019" s="16"/>
      <c r="G1019" s="16"/>
      <c r="H1019" s="23"/>
      <c r="I1019" s="28"/>
      <c r="J1019" s="28">
        <f t="shared" si="25"/>
        <v>0</v>
      </c>
    </row>
    <row r="1020" spans="1:10">
      <c r="A1020" s="11"/>
      <c r="B1020" s="16"/>
      <c r="C1020" s="17"/>
      <c r="D1020" s="17"/>
      <c r="E1020" s="17"/>
      <c r="F1020" s="16"/>
      <c r="G1020" s="16"/>
      <c r="H1020" s="23"/>
      <c r="I1020" s="28"/>
      <c r="J1020" s="28">
        <f t="shared" si="25"/>
        <v>0</v>
      </c>
    </row>
    <row r="1021" spans="1:10" ht="24.95" customHeight="1">
      <c r="A1021" s="45" t="s">
        <v>330</v>
      </c>
      <c r="B1021" s="10"/>
      <c r="C1021" s="9" t="s">
        <v>86</v>
      </c>
      <c r="D1021" s="10"/>
      <c r="E1021" s="10"/>
      <c r="F1021" s="10"/>
      <c r="G1021" s="10"/>
      <c r="H1021" s="23"/>
      <c r="I1021" s="28"/>
      <c r="J1021" s="28">
        <f>SUM(J1022:J1024)</f>
        <v>0</v>
      </c>
    </row>
    <row r="1022" spans="1:10">
      <c r="A1022" s="11"/>
      <c r="B1022" s="16"/>
      <c r="C1022" s="17"/>
      <c r="D1022" s="17"/>
      <c r="E1022" s="17"/>
      <c r="F1022" s="16"/>
      <c r="G1022" s="16"/>
      <c r="H1022" s="23"/>
      <c r="I1022" s="28"/>
      <c r="J1022" s="28">
        <f t="shared" si="25"/>
        <v>0</v>
      </c>
    </row>
    <row r="1023" spans="1:10">
      <c r="A1023" s="11"/>
      <c r="B1023" s="16"/>
      <c r="C1023" s="17"/>
      <c r="D1023" s="17"/>
      <c r="E1023" s="17"/>
      <c r="F1023" s="16"/>
      <c r="G1023" s="16"/>
      <c r="H1023" s="23"/>
      <c r="I1023" s="28"/>
      <c r="J1023" s="28">
        <f t="shared" si="25"/>
        <v>0</v>
      </c>
    </row>
    <row r="1024" spans="1:10" s="2" customFormat="1" ht="10.9" customHeight="1">
      <c r="A1024" s="11"/>
      <c r="B1024" s="12"/>
      <c r="C1024" s="13"/>
      <c r="D1024" s="14"/>
      <c r="E1024" s="14"/>
      <c r="F1024" s="15"/>
      <c r="G1024" s="15"/>
      <c r="H1024" s="24"/>
      <c r="I1024" s="28"/>
      <c r="J1024" s="28">
        <f t="shared" si="25"/>
        <v>0</v>
      </c>
    </row>
    <row r="1025" spans="1:10" s="2" customFormat="1" ht="15.75">
      <c r="A1025" s="32" t="s">
        <v>91</v>
      </c>
      <c r="B1025" s="33"/>
      <c r="C1025" s="34"/>
      <c r="D1025" s="35"/>
      <c r="E1025" s="35"/>
      <c r="F1025" s="36"/>
      <c r="G1025" s="36"/>
      <c r="H1025" s="37"/>
      <c r="I1025" s="38"/>
      <c r="J1025" s="38"/>
    </row>
    <row r="1026" spans="1:10" ht="39" customHeight="1">
      <c r="A1026" s="30"/>
      <c r="B1026" s="7"/>
      <c r="C1026" s="8"/>
      <c r="D1026" s="8"/>
      <c r="E1026" s="8"/>
      <c r="F1026" s="8"/>
      <c r="G1026" s="8"/>
      <c r="H1026" s="23"/>
      <c r="I1026" s="31" t="s">
        <v>365</v>
      </c>
      <c r="J1026" s="29">
        <f>J4+J94+J196+J302+J420+J568+J713+J872</f>
        <v>37828.649999999994</v>
      </c>
    </row>
    <row r="1027" spans="1:10" ht="27" customHeight="1">
      <c r="A1027" s="30"/>
      <c r="B1027" s="7"/>
      <c r="C1027" s="8"/>
      <c r="D1027" s="8"/>
      <c r="E1027" s="8"/>
      <c r="F1027" s="8"/>
      <c r="G1027" s="8"/>
      <c r="H1027" s="23"/>
      <c r="I1027" s="31" t="s">
        <v>366</v>
      </c>
      <c r="J1027" s="28">
        <f>J1028-J1026</f>
        <v>1891.4325000000026</v>
      </c>
    </row>
    <row r="1028" spans="1:10" ht="36" customHeight="1">
      <c r="A1028" s="30"/>
      <c r="B1028" s="7"/>
      <c r="C1028" s="8"/>
      <c r="D1028" s="8"/>
      <c r="E1028" s="8"/>
      <c r="F1028" s="8"/>
      <c r="G1028" s="8"/>
      <c r="H1028" s="23"/>
      <c r="I1028" s="31" t="s">
        <v>367</v>
      </c>
      <c r="J1028" s="28">
        <f>J1026*1.05</f>
        <v>39720.082499999997</v>
      </c>
    </row>
  </sheetData>
  <printOptions horizontalCentered="1"/>
  <pageMargins left="0.21" right="0.17" top="0.2" bottom="0.24" header="0" footer="0"/>
  <pageSetup paperSize="9" scale="92" fitToHeight="0" orientation="landscape" r:id="rId1"/>
  <headerFooter alignWithMargins="0">
    <oddFooter>&amp;C&amp;8&amp;P</oddFooter>
  </headerFooter>
  <rowBreaks count="24" manualBreakCount="24">
    <brk id="8" max="16383" man="1"/>
    <brk id="76" max="16383" man="1"/>
    <brk id="109" max="16383" man="1"/>
    <brk id="162" max="16383" man="1"/>
    <brk id="182" max="16383" man="1"/>
    <brk id="206" max="16383" man="1"/>
    <brk id="284" max="16383" man="1"/>
    <brk id="301" max="16383" man="1"/>
    <brk id="312" max="16383" man="1"/>
    <brk id="320" max="16383" man="1"/>
    <brk id="402" max="16383" man="1"/>
    <brk id="426" max="16383" man="1"/>
    <brk id="448" max="16383" man="1"/>
    <brk id="464" max="16383" man="1"/>
    <brk id="526" max="16383" man="1"/>
    <brk id="594" max="16383" man="1"/>
    <brk id="721" max="16383" man="1"/>
    <brk id="731" max="16383" man="1"/>
    <brk id="759" max="16383" man="1"/>
    <brk id="773" max="16383" man="1"/>
    <brk id="797" max="16383" man="1"/>
    <brk id="880" max="16383" man="1"/>
    <brk id="944" max="16383" man="1"/>
    <brk id="100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CDC1C3DA472F44886BEA3DE0EA5637" ma:contentTypeVersion="3" ma:contentTypeDescription="Create a new document." ma:contentTypeScope="" ma:versionID="b0e8dceb56320bbf7e8fb174a533ed97">
  <xsd:schema xmlns:xsd="http://www.w3.org/2001/XMLSchema" xmlns:xs="http://www.w3.org/2001/XMLSchema" xmlns:p="http://schemas.microsoft.com/office/2006/metadata/properties" xmlns:ns2="81a4c4c6-5c7d-43bf-b9c2-d79145e33c2b" targetNamespace="http://schemas.microsoft.com/office/2006/metadata/properties" ma:root="true" ma:fieldsID="b22b3e100d5bbfb5ff7a1fb3634a1abb" ns2:_="">
    <xsd:import namespace="81a4c4c6-5c7d-43bf-b9c2-d79145e33c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a4c4c6-5c7d-43bf-b9c2-d79145e33c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E10DAF2-508A-4EDC-8739-4E82EB63AD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a4c4c6-5c7d-43bf-b9c2-d79145e33c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655BBB-4E21-4990-A252-D9E6E58DB898}">
  <ds:schemaRefs>
    <ds:schemaRef ds:uri="http://schemas.microsoft.com/office/2006/metadata/properties"/>
    <ds:schemaRef ds:uri="81a4c4c6-5c7d-43bf-b9c2-d79145e33c2b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6CD6632B-EC71-4396-9EC9-CB17F4891D3C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6F340DF2-3CE2-455A-8EF4-76497E051F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17</vt:i4>
      </vt:variant>
    </vt:vector>
  </HeadingPairs>
  <TitlesOfParts>
    <vt:vector size="37" baseType="lpstr">
      <vt:lpstr>OŠ JOSIPOVAC</vt:lpstr>
      <vt:lpstr>OŠ "RETFALA"</vt:lpstr>
      <vt:lpstr>List1</vt:lpstr>
      <vt:lpstr>OŠ IVANA FILIPOVIĆA</vt:lpstr>
      <vt:lpstr>OŠ VLADIMIRA BECIĆA</vt:lpstr>
      <vt:lpstr>OŠ SVETE ANE</vt:lpstr>
      <vt:lpstr>OŠ FRANJE KREŽME</vt:lpstr>
      <vt:lpstr>OŠ A. MIHANOVIĆA</vt:lpstr>
      <vt:lpstr>OŠ "D. CESARIĆ"</vt:lpstr>
      <vt:lpstr>OŠ VIJENAC</vt:lpstr>
      <vt:lpstr>OŠ F.K. FRANKOPANA</vt:lpstr>
      <vt:lpstr>OŠ "GRIGOR VITEZ"</vt:lpstr>
      <vt:lpstr>OŠ "TIN UJEVIĆ"</vt:lpstr>
      <vt:lpstr>OŠ LJ. GAJA</vt:lpstr>
      <vt:lpstr>OŠ VIŠNJEVAC</vt:lpstr>
      <vt:lpstr>OŠ J. TRUHELKE</vt:lpstr>
      <vt:lpstr>OŠ CVJETNO</vt:lpstr>
      <vt:lpstr>COO I. ŠTARK</vt:lpstr>
      <vt:lpstr>SVI</vt:lpstr>
      <vt:lpstr>OŠ TENJA</vt:lpstr>
      <vt:lpstr>'COO I. ŠTARK'!Print_Titles</vt:lpstr>
      <vt:lpstr>'OŠ "D. CESARIĆ"'!Print_Titles</vt:lpstr>
      <vt:lpstr>'OŠ "GRIGOR VITEZ"'!Print_Titles</vt:lpstr>
      <vt:lpstr>'OŠ "RETFALA"'!Print_Titles</vt:lpstr>
      <vt:lpstr>'OŠ "TIN UJEVIĆ"'!Print_Titles</vt:lpstr>
      <vt:lpstr>'OŠ A. MIHANOVIĆA'!Print_Titles</vt:lpstr>
      <vt:lpstr>'OŠ CVJETNO'!Print_Titles</vt:lpstr>
      <vt:lpstr>'OŠ FRANJE KREŽME'!Print_Titles</vt:lpstr>
      <vt:lpstr>'OŠ IVANA FILIPOVIĆA'!Print_Titles</vt:lpstr>
      <vt:lpstr>'OŠ J. TRUHELKE'!Print_Titles</vt:lpstr>
      <vt:lpstr>'OŠ JOSIPOVAC'!Print_Titles</vt:lpstr>
      <vt:lpstr>'OŠ LJ. GAJA'!Print_Titles</vt:lpstr>
      <vt:lpstr>'OŠ SVETE ANE'!Print_Titles</vt:lpstr>
      <vt:lpstr>'OŠ TENJA'!Print_Titles</vt:lpstr>
      <vt:lpstr>'OŠ VIJENAC'!Print_Titles</vt:lpstr>
      <vt:lpstr>'OŠ VIŠNJEVAC'!Print_Titles</vt:lpstr>
      <vt:lpstr>'OŠ VLADIMIRA BECIĆA'!Print_Titles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LoncarT</dc:creator>
  <cp:keywords/>
  <dc:description/>
  <cp:lastModifiedBy>Admin</cp:lastModifiedBy>
  <cp:revision/>
  <dcterms:created xsi:type="dcterms:W3CDTF">2014-05-21T06:58:04Z</dcterms:created>
  <dcterms:modified xsi:type="dcterms:W3CDTF">2026-07-06T08:13:03Z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Leona</vt:lpwstr>
  </property>
  <property fmtid="{D5CDD505-2E9C-101B-9397-08002B2CF9AE}" pid="3" name="Order">
    <vt:lpwstr>4277400.00000000</vt:lpwstr>
  </property>
  <property fmtid="{D5CDD505-2E9C-101B-9397-08002B2CF9AE}" pid="4" name="display_urn:schemas-microsoft-com:office:office#Author">
    <vt:lpwstr>Leona</vt:lpwstr>
  </property>
  <property fmtid="{D5CDD505-2E9C-101B-9397-08002B2CF9AE}" pid="5" name="MediaServiceImageTags">
    <vt:lpwstr/>
  </property>
  <property fmtid="{D5CDD505-2E9C-101B-9397-08002B2CF9AE}" pid="6" name="ContentTypeId">
    <vt:lpwstr>0x010100A9CDC1C3DA472F44886BEA3DE0EA5637</vt:lpwstr>
  </property>
</Properties>
</file>